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B426C674-622E-4BF2-A110-9876E61F9B09}" xr6:coauthVersionLast="47" xr6:coauthVersionMax="47" xr10:uidLastSave="{00000000-0000-0000-0000-000000000000}"/>
  <bookViews>
    <workbookView xWindow="384" yWindow="384" windowWidth="17280" windowHeight="11820" xr2:uid="{00000000-000D-0000-FFFF-FFFF00000000}"/>
  </bookViews>
  <sheets>
    <sheet name="2025" sheetId="35" r:id="rId1"/>
    <sheet name="2024" sheetId="34" r:id="rId2"/>
    <sheet name="2023" sheetId="33" r:id="rId3"/>
    <sheet name="2022" sheetId="32" r:id="rId4"/>
    <sheet name="2021" sheetId="31" r:id="rId5"/>
    <sheet name="2020" sheetId="19" r:id="rId6"/>
    <sheet name="2019" sheetId="15" r:id="rId7"/>
    <sheet name="2018" sheetId="20" r:id="rId8"/>
    <sheet name="2017" sheetId="21" r:id="rId9"/>
    <sheet name="2016" sheetId="22" r:id="rId10"/>
    <sheet name="2015" sheetId="23" r:id="rId11"/>
    <sheet name="2014" sheetId="24" r:id="rId12"/>
    <sheet name="2013" sheetId="25" r:id="rId13"/>
    <sheet name="2012" sheetId="26" r:id="rId14"/>
    <sheet name="2011" sheetId="27" r:id="rId15"/>
    <sheet name="2010" sheetId="28" r:id="rId16"/>
    <sheet name="2009" sheetId="29" r:id="rId17"/>
    <sheet name="2008" sheetId="30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35" l="1"/>
  <c r="Z28" i="35"/>
  <c r="Z27" i="35"/>
  <c r="Z26" i="35"/>
  <c r="Z25" i="35"/>
  <c r="Z24" i="35"/>
  <c r="Z23" i="35"/>
  <c r="Z22" i="35"/>
  <c r="Z21" i="35"/>
  <c r="Z20" i="35"/>
  <c r="Z19" i="35"/>
  <c r="Z18" i="35"/>
  <c r="Z17" i="35"/>
  <c r="Z16" i="35"/>
  <c r="Z15" i="35"/>
  <c r="Z14" i="35"/>
  <c r="Z13" i="35"/>
  <c r="Z12" i="35"/>
  <c r="Z11" i="35"/>
  <c r="Z10" i="35"/>
  <c r="Z9" i="35"/>
  <c r="Z8" i="35"/>
  <c r="R29" i="35" l="1"/>
  <c r="R28" i="35"/>
  <c r="R27" i="35"/>
  <c r="R26" i="35"/>
  <c r="R25" i="35"/>
  <c r="R24" i="35"/>
  <c r="R23" i="35"/>
  <c r="R22" i="35"/>
  <c r="R21" i="35"/>
  <c r="R20" i="35"/>
  <c r="R19" i="35"/>
  <c r="R18" i="35"/>
  <c r="R17" i="35"/>
  <c r="R16" i="35"/>
  <c r="R15" i="35"/>
  <c r="R14" i="35"/>
  <c r="R13" i="35"/>
  <c r="R12" i="35"/>
  <c r="R11" i="35"/>
  <c r="R10" i="35"/>
  <c r="R9" i="35"/>
  <c r="R8" i="35"/>
  <c r="AG7" i="35" l="1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N7" i="35"/>
  <c r="M7" i="35"/>
  <c r="L7" i="35"/>
  <c r="K7" i="35"/>
  <c r="J7" i="35"/>
  <c r="J29" i="35"/>
  <c r="J28" i="35"/>
  <c r="J27" i="35"/>
  <c r="J26" i="35"/>
  <c r="J25" i="35"/>
  <c r="J24" i="35"/>
  <c r="J23" i="35"/>
  <c r="J22" i="35"/>
  <c r="J21" i="35"/>
  <c r="J20" i="35"/>
  <c r="J19" i="35"/>
  <c r="J18" i="35"/>
  <c r="J17" i="35"/>
  <c r="J16" i="35"/>
  <c r="J15" i="35"/>
  <c r="J14" i="35"/>
  <c r="J13" i="35"/>
  <c r="J12" i="35"/>
  <c r="J11" i="35"/>
  <c r="J10" i="35"/>
  <c r="J9" i="35"/>
  <c r="J8" i="35"/>
  <c r="A2" i="35" l="1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I7" i="35"/>
  <c r="H7" i="35"/>
  <c r="G7" i="35"/>
  <c r="F7" i="35"/>
  <c r="E7" i="35"/>
  <c r="D7" i="35"/>
  <c r="C7" i="35"/>
  <c r="B7" i="35" l="1"/>
  <c r="A2" i="30"/>
  <c r="A2" i="29"/>
  <c r="A2" i="28"/>
  <c r="A2" i="27"/>
  <c r="A2" i="26"/>
  <c r="A2" i="25"/>
  <c r="A2" i="24"/>
  <c r="A2" i="23"/>
  <c r="A2" i="22"/>
  <c r="A2" i="21"/>
  <c r="A2" i="20"/>
  <c r="A2" i="15"/>
  <c r="A2" i="19"/>
  <c r="A2" i="31"/>
  <c r="A2" i="32"/>
  <c r="A2" i="33"/>
  <c r="A2" i="34"/>
  <c r="Z28" i="34" l="1"/>
  <c r="R28" i="34"/>
  <c r="J28" i="34"/>
  <c r="B28" i="34"/>
  <c r="Z27" i="34"/>
  <c r="R27" i="34"/>
  <c r="J27" i="34"/>
  <c r="B27" i="34"/>
  <c r="Z26" i="34"/>
  <c r="R26" i="34"/>
  <c r="J26" i="34"/>
  <c r="B26" i="34"/>
  <c r="Z25" i="34"/>
  <c r="R25" i="34"/>
  <c r="J25" i="34"/>
  <c r="B25" i="34"/>
  <c r="Z24" i="34"/>
  <c r="R24" i="34"/>
  <c r="J24" i="34"/>
  <c r="B24" i="34"/>
  <c r="Z23" i="34"/>
  <c r="R23" i="34"/>
  <c r="J23" i="34"/>
  <c r="B23" i="34"/>
  <c r="Z22" i="34"/>
  <c r="R22" i="34"/>
  <c r="J22" i="34"/>
  <c r="B22" i="34"/>
  <c r="Z21" i="34"/>
  <c r="R21" i="34"/>
  <c r="J21" i="34"/>
  <c r="B21" i="34"/>
  <c r="Z20" i="34"/>
  <c r="R20" i="34"/>
  <c r="J20" i="34"/>
  <c r="B20" i="34"/>
  <c r="Z19" i="34"/>
  <c r="R19" i="34"/>
  <c r="J19" i="34"/>
  <c r="B19" i="34"/>
  <c r="Z18" i="34"/>
  <c r="R18" i="34"/>
  <c r="J18" i="34"/>
  <c r="B18" i="34"/>
  <c r="Z17" i="34"/>
  <c r="R17" i="34"/>
  <c r="J17" i="34"/>
  <c r="B17" i="34"/>
  <c r="Z16" i="34"/>
  <c r="R16" i="34"/>
  <c r="J16" i="34"/>
  <c r="B16" i="34"/>
  <c r="Z15" i="34"/>
  <c r="R15" i="34"/>
  <c r="J15" i="34"/>
  <c r="B15" i="34"/>
  <c r="Z14" i="34"/>
  <c r="R14" i="34"/>
  <c r="J14" i="34"/>
  <c r="B14" i="34"/>
  <c r="Z13" i="34"/>
  <c r="R13" i="34"/>
  <c r="J13" i="34"/>
  <c r="B13" i="34"/>
  <c r="Z12" i="34"/>
  <c r="R12" i="34"/>
  <c r="J12" i="34"/>
  <c r="B12" i="34"/>
  <c r="Z11" i="34"/>
  <c r="R11" i="34"/>
  <c r="J11" i="34"/>
  <c r="B11" i="34"/>
  <c r="Z10" i="34"/>
  <c r="R10" i="34"/>
  <c r="J10" i="34"/>
  <c r="B10" i="34"/>
  <c r="Z9" i="34"/>
  <c r="R9" i="34"/>
  <c r="J9" i="34"/>
  <c r="B9" i="34"/>
  <c r="Z8" i="34"/>
  <c r="R8" i="34"/>
  <c r="J8" i="34"/>
  <c r="B8" i="34"/>
  <c r="AG7" i="34"/>
  <c r="AF7" i="34"/>
  <c r="AE7" i="34"/>
  <c r="AD7" i="34"/>
  <c r="AC7" i="34"/>
  <c r="AB7" i="34"/>
  <c r="AA7" i="34"/>
  <c r="Y7" i="34"/>
  <c r="X7" i="34"/>
  <c r="W7" i="34"/>
  <c r="V7" i="34"/>
  <c r="U7" i="34"/>
  <c r="T7" i="34"/>
  <c r="S7" i="34"/>
  <c r="Q7" i="34"/>
  <c r="P7" i="34"/>
  <c r="O7" i="34"/>
  <c r="N7" i="34"/>
  <c r="M7" i="34"/>
  <c r="L7" i="34"/>
  <c r="K7" i="34"/>
  <c r="I7" i="34"/>
  <c r="H7" i="34"/>
  <c r="G7" i="34"/>
  <c r="F7" i="34"/>
  <c r="E7" i="34"/>
  <c r="D7" i="34"/>
  <c r="C7" i="34"/>
  <c r="B7" i="34" l="1"/>
  <c r="Z7" i="34"/>
  <c r="R7" i="34"/>
  <c r="J7" i="34"/>
  <c r="Z28" i="33"/>
  <c r="R28" i="33"/>
  <c r="J28" i="33"/>
  <c r="B28" i="33"/>
  <c r="Z27" i="33"/>
  <c r="R27" i="33"/>
  <c r="J27" i="33"/>
  <c r="B27" i="33"/>
  <c r="Z26" i="33"/>
  <c r="R26" i="33"/>
  <c r="J26" i="33"/>
  <c r="B26" i="33"/>
  <c r="Z25" i="33"/>
  <c r="R25" i="33"/>
  <c r="J25" i="33"/>
  <c r="B25" i="33"/>
  <c r="Z24" i="33"/>
  <c r="R24" i="33"/>
  <c r="J24" i="33"/>
  <c r="B24" i="33"/>
  <c r="Z23" i="33"/>
  <c r="R23" i="33"/>
  <c r="J23" i="33"/>
  <c r="B23" i="33"/>
  <c r="Z22" i="33"/>
  <c r="R22" i="33"/>
  <c r="J22" i="33"/>
  <c r="B22" i="33"/>
  <c r="Z21" i="33"/>
  <c r="R21" i="33"/>
  <c r="J21" i="33"/>
  <c r="B21" i="33"/>
  <c r="Z20" i="33"/>
  <c r="R20" i="33"/>
  <c r="J20" i="33"/>
  <c r="B20" i="33"/>
  <c r="Z19" i="33"/>
  <c r="R19" i="33"/>
  <c r="J19" i="33"/>
  <c r="B19" i="33"/>
  <c r="Z18" i="33"/>
  <c r="R18" i="33"/>
  <c r="J18" i="33"/>
  <c r="B18" i="33"/>
  <c r="Z17" i="33"/>
  <c r="R17" i="33"/>
  <c r="J17" i="33"/>
  <c r="B17" i="33"/>
  <c r="Z16" i="33"/>
  <c r="R16" i="33"/>
  <c r="J16" i="33"/>
  <c r="B16" i="33"/>
  <c r="Z15" i="33"/>
  <c r="R15" i="33"/>
  <c r="J15" i="33"/>
  <c r="B15" i="33"/>
  <c r="Z14" i="33"/>
  <c r="R14" i="33"/>
  <c r="J14" i="33"/>
  <c r="B14" i="33"/>
  <c r="Z13" i="33"/>
  <c r="R13" i="33"/>
  <c r="J13" i="33"/>
  <c r="B13" i="33"/>
  <c r="Z12" i="33"/>
  <c r="R12" i="33"/>
  <c r="J12" i="33"/>
  <c r="B12" i="33"/>
  <c r="Z11" i="33"/>
  <c r="R11" i="33"/>
  <c r="J11" i="33"/>
  <c r="B11" i="33"/>
  <c r="Z10" i="33"/>
  <c r="R10" i="33"/>
  <c r="J10" i="33"/>
  <c r="B10" i="33"/>
  <c r="Z9" i="33"/>
  <c r="R9" i="33"/>
  <c r="J9" i="33"/>
  <c r="B9" i="33"/>
  <c r="Z8" i="33"/>
  <c r="R8" i="33"/>
  <c r="J8" i="33"/>
  <c r="B8" i="33"/>
  <c r="AG7" i="33"/>
  <c r="AF7" i="33"/>
  <c r="AE7" i="33"/>
  <c r="AD7" i="33"/>
  <c r="AC7" i="33"/>
  <c r="AB7" i="33"/>
  <c r="AA7" i="33"/>
  <c r="Y7" i="33"/>
  <c r="X7" i="33"/>
  <c r="W7" i="33"/>
  <c r="V7" i="33"/>
  <c r="U7" i="33"/>
  <c r="T7" i="33"/>
  <c r="S7" i="33"/>
  <c r="Q7" i="33"/>
  <c r="P7" i="33"/>
  <c r="O7" i="33"/>
  <c r="N7" i="33"/>
  <c r="M7" i="33"/>
  <c r="L7" i="33"/>
  <c r="K7" i="33"/>
  <c r="I7" i="33"/>
  <c r="H7" i="33"/>
  <c r="G7" i="33"/>
  <c r="F7" i="33"/>
  <c r="E7" i="33"/>
  <c r="D7" i="33"/>
  <c r="C7" i="33"/>
  <c r="Z7" i="33" l="1"/>
  <c r="J7" i="33"/>
  <c r="R7" i="33"/>
  <c r="B7" i="33"/>
  <c r="Z28" i="32"/>
  <c r="Z27" i="32"/>
  <c r="Z26" i="32"/>
  <c r="Z25" i="32"/>
  <c r="Z24" i="32"/>
  <c r="Z23" i="32"/>
  <c r="Z22" i="32"/>
  <c r="Z21" i="32"/>
  <c r="Z20" i="32"/>
  <c r="Z19" i="32"/>
  <c r="Z18" i="32"/>
  <c r="Z17" i="32"/>
  <c r="Z16" i="32"/>
  <c r="Z15" i="32"/>
  <c r="Z14" i="32"/>
  <c r="Z13" i="32"/>
  <c r="Z12" i="32"/>
  <c r="Z11" i="32"/>
  <c r="Z10" i="32"/>
  <c r="Z9" i="32"/>
  <c r="Z8" i="32"/>
  <c r="R28" i="32" l="1"/>
  <c r="R27" i="32"/>
  <c r="R26" i="32"/>
  <c r="R25" i="32"/>
  <c r="R24" i="32"/>
  <c r="R23" i="32"/>
  <c r="R22" i="32"/>
  <c r="R21" i="32"/>
  <c r="R20" i="32"/>
  <c r="R19" i="32"/>
  <c r="R18" i="32"/>
  <c r="R17" i="32"/>
  <c r="R16" i="32"/>
  <c r="R15" i="32"/>
  <c r="R14" i="32"/>
  <c r="R13" i="32"/>
  <c r="R12" i="32"/>
  <c r="R11" i="32"/>
  <c r="R10" i="32"/>
  <c r="R9" i="32"/>
  <c r="R8" i="32"/>
  <c r="J8" i="32"/>
  <c r="B28" i="32" l="1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9" i="32"/>
  <c r="AG7" i="32" l="1"/>
  <c r="AF7" i="32"/>
  <c r="AE7" i="32"/>
  <c r="AD7" i="32"/>
  <c r="AC7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7" i="32"/>
  <c r="AG7" i="31" l="1"/>
  <c r="AF7" i="31"/>
  <c r="AE7" i="31"/>
  <c r="AD7" i="31"/>
  <c r="AC7" i="31"/>
  <c r="AB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B7" i="31"/>
  <c r="I7" i="15" l="1"/>
  <c r="H7" i="15"/>
  <c r="G7" i="15"/>
  <c r="F7" i="15"/>
  <c r="E7" i="15"/>
  <c r="D7" i="15"/>
  <c r="C7" i="15"/>
  <c r="B7" i="15"/>
</calcChain>
</file>

<file path=xl/sharedStrings.xml><?xml version="1.0" encoding="utf-8"?>
<sst xmlns="http://schemas.openxmlformats.org/spreadsheetml/2006/main" count="2426" uniqueCount="131">
  <si>
    <t>2 (3 do 9)</t>
  </si>
  <si>
    <t>Področje dejavnosti SKD</t>
  </si>
  <si>
    <t>Skupaj</t>
  </si>
  <si>
    <t>Gospodarske družbe</t>
  </si>
  <si>
    <t>Zadruge</t>
  </si>
  <si>
    <t>Samostojni podjetniki posamezniki</t>
  </si>
  <si>
    <t>Pravne osebe javnega prava</t>
  </si>
  <si>
    <t>Nepridobitne organizacije - pravne osebe zasebnega prava</t>
  </si>
  <si>
    <t>Društva</t>
  </si>
  <si>
    <t>Druge fizične osebe, ki opravljajo registrirane oziroma s predpisom določene dejavnosti</t>
  </si>
  <si>
    <t>A  Kmetijstvo in lov, gozdarstvo, ribištvo</t>
  </si>
  <si>
    <t>B  Rudarstvo</t>
  </si>
  <si>
    <t>-</t>
  </si>
  <si>
    <t>C  Predelovalne dejavnosti</t>
  </si>
  <si>
    <t>D  Oskrba z električno energijo, plinom in paro</t>
  </si>
  <si>
    <t>E  Oskrba z vodo; ravnanje z odplakami in odpadki; saniranje okolja</t>
  </si>
  <si>
    <t>F  Gradbeništvo</t>
  </si>
  <si>
    <t>G  Trgovina; vzdrževanje in popravila motornih vozil</t>
  </si>
  <si>
    <t>H  Promet in skladiščenje</t>
  </si>
  <si>
    <t>I  Gostinstvo</t>
  </si>
  <si>
    <t>J  Informacijske in komunikacijske dejavnosti</t>
  </si>
  <si>
    <t>K  Finančne in zavarovalniške dejavnosti</t>
  </si>
  <si>
    <t>L  Poslovanje z nepremičninami</t>
  </si>
  <si>
    <t>M  Strokovne, znanstvene in tehnične dejavnosti</t>
  </si>
  <si>
    <t>N  Druge raznovrstne poslovne dejavnosti</t>
  </si>
  <si>
    <t>O  Dejavnost javne uprave in obrambe; dejavnost obvezne socialne varnosti</t>
  </si>
  <si>
    <t>P  Izobraževanje</t>
  </si>
  <si>
    <t>Q  Zdravstvo in socialno varstvo</t>
  </si>
  <si>
    <t>R  Kulturne, razvedrilne in rekreacijske dejavnosti</t>
  </si>
  <si>
    <t>S  Druge dejavnosti</t>
  </si>
  <si>
    <t>T  Dejavnost gospodinjstev z zaposlenim hišnim osebjem; proizvodnja za lastno rabo</t>
  </si>
  <si>
    <t>U  Dejavnost eksteritorialnih organizacij in teles</t>
  </si>
  <si>
    <t>Vir podatkov: Poslovni register Slovenije</t>
  </si>
  <si>
    <t>Gospodarske družbe in zadruge</t>
  </si>
  <si>
    <t>2 (3 do 8)</t>
  </si>
  <si>
    <t>Stanje na dan 31. 3. 2020</t>
  </si>
  <si>
    <t>Stanje na dan 30. 6. 2020</t>
  </si>
  <si>
    <t>Stanje na dan 30. 9. 2020</t>
  </si>
  <si>
    <t>Stanje na dan 31. 12. 2020</t>
  </si>
  <si>
    <t>Stanje na dan 31. 3. 2019</t>
  </si>
  <si>
    <t>Stanje na dan 30. 6. 2019</t>
  </si>
  <si>
    <t>Stanje na dan 30. 9. 2019</t>
  </si>
  <si>
    <t>Stanje na dan 31. 12. 2019</t>
  </si>
  <si>
    <t>Stanje na dan 31. 3. 2018</t>
  </si>
  <si>
    <t>Stanje na dan 30. 6. 2018</t>
  </si>
  <si>
    <t>Stanje na dan 30. 9. 2018</t>
  </si>
  <si>
    <t>Stanje na dan 31. 12. 2018</t>
  </si>
  <si>
    <t>Stanje na dan 31. 3. 2017</t>
  </si>
  <si>
    <t>Stanje na dan 30. 6. 2017</t>
  </si>
  <si>
    <t>Stanje na dan 30. 9. 2017</t>
  </si>
  <si>
    <t>Stanje na dan 31. 12. 2017</t>
  </si>
  <si>
    <t>Stanje na dan 31. 3. 2016</t>
  </si>
  <si>
    <t>Stanje na dan 30. 6. 2016</t>
  </si>
  <si>
    <t>Stanje na dan 30. 9. 2016</t>
  </si>
  <si>
    <t>Stanje na dan 31. 12. 2016</t>
  </si>
  <si>
    <t>Stanje na dan 31. 3. 2012</t>
  </si>
  <si>
    <t>Stanje na dan 30. 6. 2012</t>
  </si>
  <si>
    <t>Stanje na dan 30. 9. 2012</t>
  </si>
  <si>
    <t>Stanje na dan 31. 12. 2012</t>
  </si>
  <si>
    <t>Stanje na dan 31. 3. 2011</t>
  </si>
  <si>
    <t>Stanje na dan 30. 6. 2011</t>
  </si>
  <si>
    <t>Stanje na dan 30. 9. 2011</t>
  </si>
  <si>
    <t>Stanje na dan 31. 12. 2011</t>
  </si>
  <si>
    <t>Stanje na dan 31. 3. 2010</t>
  </si>
  <si>
    <t>Stanje na dan 30. 6. 2010</t>
  </si>
  <si>
    <t>Stanje na dan 30. 9. 2010</t>
  </si>
  <si>
    <t>Stanje na dan 31. 12. 2010</t>
  </si>
  <si>
    <t>Stanje na dan 31. 3. 2009</t>
  </si>
  <si>
    <t>Stanje na dan 30. 6. 2009</t>
  </si>
  <si>
    <t>Stanje na dan 30. 9. 2009</t>
  </si>
  <si>
    <t>Stanje na dan 31. 12. 2009</t>
  </si>
  <si>
    <t>Stanje na dan 31. 3. 2008</t>
  </si>
  <si>
    <t>Stanje na dan 30. 6. 2008</t>
  </si>
  <si>
    <t>Stanje na dan 30. 9. 2008</t>
  </si>
  <si>
    <t>Stanje na dan 31. 12. 2008</t>
  </si>
  <si>
    <t>Stanje na dan 31. 3. 2015</t>
  </si>
  <si>
    <t>Stanje na dan 30. 6. 2015</t>
  </si>
  <si>
    <t>Stanje na dan 30. 9. 2015</t>
  </si>
  <si>
    <t>Stanje na dan 31. 12. 2015</t>
  </si>
  <si>
    <t>Stanje na dan 31. 3. 2014</t>
  </si>
  <si>
    <t>Stanje na dan 30. 6. 2014</t>
  </si>
  <si>
    <t>Stanje na dan 30. 9. 2014</t>
  </si>
  <si>
    <t>Stanje na dan 31. 12. 2014</t>
  </si>
  <si>
    <t>Stanje na dan 31. 3. 2013</t>
  </si>
  <si>
    <t>Stanje na dan 30. 6. 2013</t>
  </si>
  <si>
    <t>Stanje na dan 30. 9. 2013</t>
  </si>
  <si>
    <t>Stanje na dan 31. 12. 2013</t>
  </si>
  <si>
    <t>Stanje na dan 31. 3. 2021</t>
  </si>
  <si>
    <t>Stanje na dan 30. 6. 2021</t>
  </si>
  <si>
    <t>Stanje na dan 30. 9. 2021</t>
  </si>
  <si>
    <t>Stanje na dan 31. 12. 2021</t>
  </si>
  <si>
    <t>Stanje na dan 31. 3. 2022</t>
  </si>
  <si>
    <t>Stanje na dan 30. 6. 2022</t>
  </si>
  <si>
    <t>Stanje na dan 30. 9. 2022</t>
  </si>
  <si>
    <t>Stanje na dan 31. 12. 2022</t>
  </si>
  <si>
    <t>Stanje na dan 31. 3. 2023</t>
  </si>
  <si>
    <t>Stanje na dan 30. 6. 2023</t>
  </si>
  <si>
    <t>Stanje na dan 30. 9. 2023</t>
  </si>
  <si>
    <t>Stanje na dan 31. 12. 2023</t>
  </si>
  <si>
    <t>Stanje na dan 31. 12. 2024</t>
  </si>
  <si>
    <t>Stanje na dan 30. 9. 2024</t>
  </si>
  <si>
    <t>Stanje na dan 30. 6. 2024</t>
  </si>
  <si>
    <t>Stanje na dan 31. 3. 2024</t>
  </si>
  <si>
    <t>A Kmetijstvo in lov, gozdarstvo, ribištvo</t>
  </si>
  <si>
    <t>B Rudarstvo</t>
  </si>
  <si>
    <t>C Predelovalne dejavnosti</t>
  </si>
  <si>
    <t>D Oskrba z električno energijo, plinom, paro in hladnim zrakom</t>
  </si>
  <si>
    <t>E Oskrba z vodo, ravnanje z odplakami in odpadki, saniranje okolja</t>
  </si>
  <si>
    <t>F Gradbeništvo</t>
  </si>
  <si>
    <t>F Trgovina</t>
  </si>
  <si>
    <t>H Prevoz in skladiščenje</t>
  </si>
  <si>
    <t>I Nastanitvene in gostinske dejavnosti</t>
  </si>
  <si>
    <t>J Založništvo, radiodifuzija ter produkcija in distribucija vsebin</t>
  </si>
  <si>
    <t>K Dejavnosti v zvezi s telekomunikacijami, računalniškim programiranjem, svetovanjem, računalniško infrastrukturo in drugimi informacijskimi storitvami</t>
  </si>
  <si>
    <t>I Finančne in zavarovalniške dejavnosti</t>
  </si>
  <si>
    <t>M Poslovanje z nepremičninami</t>
  </si>
  <si>
    <t>N Strokovne, znanstvene in tehnične dejavnosti</t>
  </si>
  <si>
    <t>O Druge raznovrstne poslovne dejavnosti</t>
  </si>
  <si>
    <t>P Dejavnost javne uprave in obrambe, dejavnost obvezne socialne varnosti</t>
  </si>
  <si>
    <t>Q Izobraževanje</t>
  </si>
  <si>
    <t>R Zdravstvo in socialno varstvo</t>
  </si>
  <si>
    <t>S Kulturne, športne in rekreacijske dejavnosti</t>
  </si>
  <si>
    <t>T Druge dejavnosti</t>
  </si>
  <si>
    <t>U Dejavnost gospodinjstev z zaposlenim hišnim osebjem ter proizvodnja za lastno rabo</t>
  </si>
  <si>
    <t>V Dejavnost eksteritorialnih organizacij in teles</t>
  </si>
  <si>
    <t>Stanje na dan 31. 12. 2025</t>
  </si>
  <si>
    <t>Stanje na dan 30. 9. 2025</t>
  </si>
  <si>
    <t>Stanje na dan 30. 6. 2025</t>
  </si>
  <si>
    <t>Stanje na dan 31. 3. 2025</t>
  </si>
  <si>
    <t>Področje dejavnosti SKD 2025</t>
  </si>
  <si>
    <t>Področje dejavnosti SKD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</si>
</sst>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2" fillId="0" borderId="0" xfId="0" applyFont="1"/>
    <xf numFmtId="3" fontId="3" fillId="0" borderId="9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3" fontId="3" fillId="0" borderId="0" xfId="0" applyNumberFormat="1" applyFont="1"/>
    <xf numFmtId="3" fontId="3" fillId="0" borderId="10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5" fillId="2" borderId="2" xfId="0" applyFont="1" applyFill="1" applyBorder="1"/>
    <xf numFmtId="3" fontId="5" fillId="2" borderId="8" xfId="0" applyNumberFormat="1" applyFont="1" applyFill="1" applyBorder="1"/>
    <xf numFmtId="3" fontId="5" fillId="2" borderId="6" xfId="0" applyNumberFormat="1" applyFont="1" applyFill="1" applyBorder="1"/>
    <xf numFmtId="3" fontId="5" fillId="2" borderId="11" xfId="0" applyNumberFormat="1" applyFont="1" applyFill="1" applyBorder="1"/>
    <xf numFmtId="0" fontId="5" fillId="2" borderId="16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3" fillId="0" borderId="18" xfId="0" applyFont="1" applyBorder="1" applyAlignment="1">
      <alignment horizontal="centerContinuous"/>
    </xf>
    <xf numFmtId="0" fontId="3" fillId="0" borderId="19" xfId="0" applyFont="1" applyBorder="1" applyAlignment="1">
      <alignment horizontal="centerContinuous"/>
    </xf>
    <xf numFmtId="0" fontId="3" fillId="0" borderId="20" xfId="0" applyFont="1" applyBorder="1" applyAlignment="1">
      <alignment horizontal="centerContinuous"/>
    </xf>
    <xf numFmtId="0" fontId="3" fillId="0" borderId="5" xfId="0" applyFont="1" applyBorder="1"/>
    <xf numFmtId="0" fontId="3" fillId="0" borderId="10" xfId="0" applyFont="1" applyBorder="1"/>
    <xf numFmtId="0" fontId="3" fillId="0" borderId="15" xfId="0" applyFont="1" applyBorder="1"/>
    <xf numFmtId="3" fontId="3" fillId="0" borderId="3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</cellXfs>
  <cellStyles count="3">
    <cellStyle name="Navadno" xfId="0" builtinId="0"/>
    <cellStyle name="Navadno 2" xfId="1" xr:uid="{0813E432-29F3-4305-AC28-E59205B14829}"/>
    <cellStyle name="Navadno 3" xfId="2" xr:uid="{04FEC389-3A9D-4461-A60A-CA96882C6CAA}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F3852-202F-4852-9AD3-A97F492C5CBB}">
  <sheetPr>
    <pageSetUpPr fitToPage="1"/>
  </sheetPr>
  <dimension ref="A2:AG31"/>
  <sheetViews>
    <sheetView tabSelected="1" topLeftCell="R1" zoomScaleNormal="100" workbookViewId="0">
      <selection activeCell="Z8" sqref="Z8"/>
    </sheetView>
  </sheetViews>
  <sheetFormatPr defaultRowHeight="14.4" x14ac:dyDescent="0.3"/>
  <cols>
    <col min="1" max="1" width="59.6640625" style="1" customWidth="1"/>
    <col min="2" max="2" width="8.6640625" style="1" customWidth="1"/>
    <col min="3" max="3" width="12.6640625" style="1" customWidth="1"/>
    <col min="4" max="4" width="8.109375" style="1" bestFit="1" customWidth="1"/>
    <col min="5" max="5" width="12.6640625" style="1" customWidth="1"/>
    <col min="6" max="6" width="11.6640625" style="1" customWidth="1"/>
    <col min="7" max="7" width="15.33203125" style="1" customWidth="1"/>
    <col min="8" max="8" width="8.6640625" style="1" customWidth="1"/>
    <col min="9" max="9" width="19.6640625" style="1" customWidth="1"/>
    <col min="10" max="11" width="12.6640625" style="1" customWidth="1"/>
    <col min="12" max="12" width="8.5546875" style="1" customWidth="1"/>
    <col min="13" max="13" width="12.6640625" style="1" customWidth="1"/>
    <col min="14" max="14" width="11.6640625" style="1" customWidth="1"/>
    <col min="15" max="15" width="15.33203125" style="1" customWidth="1"/>
    <col min="16" max="16" width="8.6640625" style="1" customWidth="1"/>
    <col min="17" max="17" width="19.6640625" style="1" customWidth="1"/>
    <col min="18" max="19" width="12.6640625" style="1" customWidth="1"/>
    <col min="20" max="20" width="14.6640625" style="1" customWidth="1"/>
    <col min="21" max="21" width="12.6640625" style="1" customWidth="1"/>
    <col min="22" max="22" width="11.6640625" style="1" customWidth="1"/>
    <col min="23" max="23" width="15.33203125" style="1" customWidth="1"/>
    <col min="24" max="24" width="8.6640625" style="1" customWidth="1"/>
    <col min="25" max="25" width="19.6640625" style="1" customWidth="1"/>
    <col min="26" max="26" width="8.5546875" style="1" customWidth="1"/>
    <col min="27" max="27" width="12.6640625" style="1" customWidth="1"/>
    <col min="28" max="28" width="8.5546875" style="1" customWidth="1"/>
    <col min="29" max="29" width="12.6640625" style="1" customWidth="1"/>
    <col min="30" max="30" width="11.6640625" style="1" customWidth="1"/>
    <col min="31" max="31" width="15.33203125" style="1" customWidth="1"/>
    <col min="32" max="32" width="8.6640625" style="1" customWidth="1"/>
    <col min="33" max="33" width="19.6640625" style="1" customWidth="1"/>
  </cols>
  <sheetData>
    <row r="2" spans="1:33" s="25" customFormat="1" x14ac:dyDescent="0.3">
      <c r="A2" s="2" t="str">
        <f>UPPER("Poslovni subjekti v Poslovnem registru Slovenije po področjih dejavnosti SKD in po skupinah, po četrtletjih 2025")</f>
        <v>POSLOVNI SUBJEKTI V POSLOVNEM REGISTRU SLOVENIJE PO PODROČJIH DEJAVNOSTI SKD IN PO SKUPINAH, PO ČETRTLETJIH 2025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s="25" customFormat="1" x14ac:dyDescent="0.3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s="1" customFormat="1" ht="15" thickBot="1" x14ac:dyDescent="0.35">
      <c r="B4" s="28" t="s">
        <v>128</v>
      </c>
      <c r="C4" s="29"/>
      <c r="D4" s="29"/>
      <c r="E4" s="29"/>
      <c r="F4" s="29"/>
      <c r="G4" s="29"/>
      <c r="H4" s="29"/>
      <c r="I4" s="30"/>
      <c r="J4" s="28" t="s">
        <v>127</v>
      </c>
      <c r="K4" s="29"/>
      <c r="L4" s="29"/>
      <c r="M4" s="29"/>
      <c r="N4" s="29"/>
      <c r="O4" s="29"/>
      <c r="P4" s="29"/>
      <c r="Q4" s="30"/>
      <c r="R4" s="28" t="s">
        <v>126</v>
      </c>
      <c r="S4" s="29"/>
      <c r="T4" s="29"/>
      <c r="U4" s="29"/>
      <c r="V4" s="29"/>
      <c r="W4" s="29"/>
      <c r="X4" s="29"/>
      <c r="Y4" s="30"/>
      <c r="Z4" s="28" t="s">
        <v>125</v>
      </c>
      <c r="AA4" s="29"/>
      <c r="AB4" s="29"/>
      <c r="AC4" s="29"/>
      <c r="AD4" s="29"/>
      <c r="AE4" s="29"/>
      <c r="AF4" s="29"/>
      <c r="AG4" s="30"/>
    </row>
    <row r="5" spans="1:33" s="26" customFormat="1" ht="72.599999999999994" thickBot="1" x14ac:dyDescent="0.3">
      <c r="A5" s="10" t="s">
        <v>129</v>
      </c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1" t="s">
        <v>9</v>
      </c>
      <c r="J5" s="20" t="s">
        <v>2</v>
      </c>
      <c r="K5" s="20" t="s">
        <v>3</v>
      </c>
      <c r="L5" s="20" t="s">
        <v>4</v>
      </c>
      <c r="M5" s="20" t="s">
        <v>5</v>
      </c>
      <c r="N5" s="20" t="s">
        <v>6</v>
      </c>
      <c r="O5" s="20" t="s">
        <v>7</v>
      </c>
      <c r="P5" s="20" t="s">
        <v>8</v>
      </c>
      <c r="Q5" s="21" t="s">
        <v>9</v>
      </c>
      <c r="R5" s="20" t="s">
        <v>2</v>
      </c>
      <c r="S5" s="20" t="s">
        <v>3</v>
      </c>
      <c r="T5" s="20" t="s">
        <v>4</v>
      </c>
      <c r="U5" s="20" t="s">
        <v>5</v>
      </c>
      <c r="V5" s="20" t="s">
        <v>6</v>
      </c>
      <c r="W5" s="20" t="s">
        <v>7</v>
      </c>
      <c r="X5" s="20" t="s">
        <v>8</v>
      </c>
      <c r="Y5" s="21" t="s">
        <v>9</v>
      </c>
      <c r="Z5" s="20" t="s">
        <v>2</v>
      </c>
      <c r="AA5" s="20" t="s">
        <v>3</v>
      </c>
      <c r="AB5" s="20" t="s">
        <v>4</v>
      </c>
      <c r="AC5" s="20" t="s">
        <v>5</v>
      </c>
      <c r="AD5" s="20" t="s">
        <v>6</v>
      </c>
      <c r="AE5" s="20" t="s">
        <v>7</v>
      </c>
      <c r="AF5" s="20" t="s">
        <v>8</v>
      </c>
      <c r="AG5" s="21" t="s">
        <v>9</v>
      </c>
    </row>
    <row r="6" spans="1:33" s="26" customFormat="1" ht="15" thickBot="1" x14ac:dyDescent="0.35">
      <c r="A6" s="13">
        <v>1</v>
      </c>
      <c r="B6" s="14" t="s">
        <v>0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5">
        <v>9</v>
      </c>
      <c r="J6" s="14" t="s">
        <v>0</v>
      </c>
      <c r="K6" s="14">
        <v>3</v>
      </c>
      <c r="L6" s="14">
        <v>4</v>
      </c>
      <c r="M6" s="14">
        <v>5</v>
      </c>
      <c r="N6" s="14">
        <v>6</v>
      </c>
      <c r="O6" s="14">
        <v>7</v>
      </c>
      <c r="P6" s="14">
        <v>8</v>
      </c>
      <c r="Q6" s="15">
        <v>9</v>
      </c>
      <c r="R6" s="14" t="s">
        <v>0</v>
      </c>
      <c r="S6" s="14">
        <v>3</v>
      </c>
      <c r="T6" s="14">
        <v>4</v>
      </c>
      <c r="U6" s="14">
        <v>5</v>
      </c>
      <c r="V6" s="14">
        <v>6</v>
      </c>
      <c r="W6" s="14">
        <v>7</v>
      </c>
      <c r="X6" s="14">
        <v>8</v>
      </c>
      <c r="Y6" s="15">
        <v>9</v>
      </c>
      <c r="Z6" s="14" t="s">
        <v>0</v>
      </c>
      <c r="AA6" s="14">
        <v>3</v>
      </c>
      <c r="AB6" s="14">
        <v>4</v>
      </c>
      <c r="AC6" s="14">
        <v>5</v>
      </c>
      <c r="AD6" s="14">
        <v>6</v>
      </c>
      <c r="AE6" s="14">
        <v>7</v>
      </c>
      <c r="AF6" s="14">
        <v>8</v>
      </c>
      <c r="AG6" s="15">
        <v>9</v>
      </c>
    </row>
    <row r="7" spans="1:33" s="26" customFormat="1" ht="15" thickBot="1" x14ac:dyDescent="0.35">
      <c r="A7" s="16" t="s">
        <v>2</v>
      </c>
      <c r="B7" s="17">
        <f>SUM(B8:B29)</f>
        <v>246943</v>
      </c>
      <c r="C7" s="18">
        <f>SUM(C8:C29)</f>
        <v>77390</v>
      </c>
      <c r="D7" s="18">
        <f t="shared" ref="D7:I7" si="0">SUM(D8:D29)</f>
        <v>451</v>
      </c>
      <c r="E7" s="18">
        <f t="shared" si="0"/>
        <v>120734</v>
      </c>
      <c r="F7" s="18">
        <f t="shared" si="0"/>
        <v>2755</v>
      </c>
      <c r="G7" s="18">
        <f t="shared" si="0"/>
        <v>9112</v>
      </c>
      <c r="H7" s="18">
        <f t="shared" si="0"/>
        <v>23142</v>
      </c>
      <c r="I7" s="19">
        <f t="shared" si="0"/>
        <v>13359</v>
      </c>
      <c r="J7" s="17">
        <f>SUM(J8:J29)</f>
        <v>248788</v>
      </c>
      <c r="K7" s="18">
        <f>SUM(K8:K29)</f>
        <v>77704</v>
      </c>
      <c r="L7" s="18">
        <f t="shared" ref="L7:Q7" si="1">SUM(L8:L29)</f>
        <v>449</v>
      </c>
      <c r="M7" s="18">
        <f t="shared" si="1"/>
        <v>121409</v>
      </c>
      <c r="N7" s="18">
        <f t="shared" si="1"/>
        <v>2756</v>
      </c>
      <c r="O7" s="18">
        <f t="shared" si="1"/>
        <v>9097</v>
      </c>
      <c r="P7" s="18">
        <f t="shared" si="1"/>
        <v>23070</v>
      </c>
      <c r="Q7" s="19">
        <f t="shared" si="1"/>
        <v>14303</v>
      </c>
      <c r="R7" s="17">
        <f>SUM(R8:R29)</f>
        <v>249307</v>
      </c>
      <c r="S7" s="18">
        <f>SUM(S8:S29)</f>
        <v>78013</v>
      </c>
      <c r="T7" s="18">
        <f t="shared" ref="T7:Y7" si="2">SUM(T8:T29)</f>
        <v>453</v>
      </c>
      <c r="U7" s="18">
        <f t="shared" si="2"/>
        <v>122032</v>
      </c>
      <c r="V7" s="18">
        <f t="shared" si="2"/>
        <v>2755</v>
      </c>
      <c r="W7" s="18">
        <f t="shared" si="2"/>
        <v>9125</v>
      </c>
      <c r="X7" s="18">
        <f t="shared" si="2"/>
        <v>23054</v>
      </c>
      <c r="Y7" s="19">
        <f t="shared" si="2"/>
        <v>13875</v>
      </c>
      <c r="Z7" s="17">
        <f>SUM(Z8:Z29)</f>
        <v>248160</v>
      </c>
      <c r="AA7" s="18">
        <f>SUM(AA8:AA29)</f>
        <v>78112</v>
      </c>
      <c r="AB7" s="18">
        <f t="shared" ref="AB7:AG7" si="3">SUM(AB8:AB29)</f>
        <v>452</v>
      </c>
      <c r="AC7" s="18">
        <f t="shared" si="3"/>
        <v>121255</v>
      </c>
      <c r="AD7" s="18">
        <f t="shared" si="3"/>
        <v>2755</v>
      </c>
      <c r="AE7" s="18">
        <f t="shared" si="3"/>
        <v>9125</v>
      </c>
      <c r="AF7" s="18">
        <f t="shared" si="3"/>
        <v>23058</v>
      </c>
      <c r="AG7" s="19">
        <f t="shared" si="3"/>
        <v>13403</v>
      </c>
    </row>
    <row r="8" spans="1:33" s="27" customFormat="1" x14ac:dyDescent="0.3">
      <c r="A8" s="22" t="s">
        <v>103</v>
      </c>
      <c r="B8" s="3">
        <f>SUM(C8:I8)</f>
        <v>3859</v>
      </c>
      <c r="C8" s="3">
        <v>469</v>
      </c>
      <c r="D8" s="3">
        <v>68</v>
      </c>
      <c r="E8" s="3">
        <v>1109</v>
      </c>
      <c r="F8" s="3">
        <v>1</v>
      </c>
      <c r="G8" s="3">
        <v>497</v>
      </c>
      <c r="H8" s="3">
        <v>510</v>
      </c>
      <c r="I8" s="4">
        <v>1205</v>
      </c>
      <c r="J8" s="34">
        <f>SUM(K8:Q8)</f>
        <v>3868</v>
      </c>
      <c r="K8" s="3">
        <v>472</v>
      </c>
      <c r="L8" s="3">
        <v>68</v>
      </c>
      <c r="M8" s="3">
        <v>1108</v>
      </c>
      <c r="N8" s="3">
        <v>1</v>
      </c>
      <c r="O8" s="3">
        <v>497</v>
      </c>
      <c r="P8" s="3">
        <v>510</v>
      </c>
      <c r="Q8" s="4">
        <v>1212</v>
      </c>
      <c r="R8" s="34">
        <f t="shared" ref="R8:R29" si="4">SUM(S8:Y8)</f>
        <v>3873</v>
      </c>
      <c r="S8" s="3">
        <v>477</v>
      </c>
      <c r="T8" s="3">
        <v>71</v>
      </c>
      <c r="U8" s="3">
        <v>1098</v>
      </c>
      <c r="V8" s="3">
        <v>1</v>
      </c>
      <c r="W8" s="3">
        <v>496</v>
      </c>
      <c r="X8" s="3">
        <v>510</v>
      </c>
      <c r="Y8" s="4">
        <v>1220</v>
      </c>
      <c r="Z8" s="34">
        <f t="shared" ref="Z8:Z29" si="5">SUM(AA8:AG8)</f>
        <v>3855</v>
      </c>
      <c r="AA8" s="3">
        <v>473</v>
      </c>
      <c r="AB8" s="3">
        <v>69</v>
      </c>
      <c r="AC8" s="3">
        <v>1089</v>
      </c>
      <c r="AD8" s="3">
        <v>1</v>
      </c>
      <c r="AE8" s="3">
        <v>495</v>
      </c>
      <c r="AF8" s="3">
        <v>511</v>
      </c>
      <c r="AG8" s="4">
        <v>1217</v>
      </c>
    </row>
    <row r="9" spans="1:33" s="27" customFormat="1" x14ac:dyDescent="0.3">
      <c r="A9" s="23" t="s">
        <v>104</v>
      </c>
      <c r="B9" s="5">
        <f t="shared" ref="B9:B27" si="6">SUM(C9:I9)</f>
        <v>94</v>
      </c>
      <c r="C9" s="5">
        <v>70</v>
      </c>
      <c r="D9" s="5">
        <v>1</v>
      </c>
      <c r="E9" s="5">
        <v>23</v>
      </c>
      <c r="F9" s="5">
        <v>0</v>
      </c>
      <c r="G9" s="5">
        <v>0</v>
      </c>
      <c r="H9" s="5">
        <v>0</v>
      </c>
      <c r="I9" s="6">
        <v>0</v>
      </c>
      <c r="J9" s="35">
        <f t="shared" ref="J9:J28" si="7">SUM(K9:Q9)</f>
        <v>95</v>
      </c>
      <c r="K9" s="5">
        <v>71</v>
      </c>
      <c r="L9" s="5">
        <v>1</v>
      </c>
      <c r="M9" s="5">
        <v>23</v>
      </c>
      <c r="N9" s="5">
        <v>0</v>
      </c>
      <c r="O9" s="5">
        <v>0</v>
      </c>
      <c r="P9" s="5">
        <v>0</v>
      </c>
      <c r="Q9" s="6">
        <v>0</v>
      </c>
      <c r="R9" s="35">
        <f t="shared" si="4"/>
        <v>95</v>
      </c>
      <c r="S9" s="5">
        <v>71</v>
      </c>
      <c r="T9" s="5">
        <v>1</v>
      </c>
      <c r="U9" s="5">
        <v>23</v>
      </c>
      <c r="V9" s="5">
        <v>0</v>
      </c>
      <c r="W9" s="5">
        <v>0</v>
      </c>
      <c r="X9" s="5">
        <v>0</v>
      </c>
      <c r="Y9" s="6">
        <v>0</v>
      </c>
      <c r="Z9" s="35">
        <f t="shared" si="5"/>
        <v>94</v>
      </c>
      <c r="AA9" s="5">
        <v>70</v>
      </c>
      <c r="AB9" s="5">
        <v>1</v>
      </c>
      <c r="AC9" s="5">
        <v>23</v>
      </c>
      <c r="AD9" s="5">
        <v>0</v>
      </c>
      <c r="AE9" s="5">
        <v>0</v>
      </c>
      <c r="AF9" s="5">
        <v>0</v>
      </c>
      <c r="AG9" s="6">
        <v>0</v>
      </c>
    </row>
    <row r="10" spans="1:33" s="27" customFormat="1" x14ac:dyDescent="0.3">
      <c r="A10" s="23" t="s">
        <v>105</v>
      </c>
      <c r="B10" s="5">
        <f t="shared" si="6"/>
        <v>22067</v>
      </c>
      <c r="C10" s="5">
        <v>9293</v>
      </c>
      <c r="D10" s="5">
        <v>33</v>
      </c>
      <c r="E10" s="5">
        <v>10415</v>
      </c>
      <c r="F10" s="5">
        <v>4</v>
      </c>
      <c r="G10" s="5">
        <v>40</v>
      </c>
      <c r="H10" s="5">
        <v>0</v>
      </c>
      <c r="I10" s="6">
        <v>2282</v>
      </c>
      <c r="J10" s="35">
        <f t="shared" si="7"/>
        <v>22078</v>
      </c>
      <c r="K10" s="5">
        <v>9284</v>
      </c>
      <c r="L10" s="5">
        <v>32</v>
      </c>
      <c r="M10" s="5">
        <v>10431</v>
      </c>
      <c r="N10" s="5">
        <v>4</v>
      </c>
      <c r="O10" s="5">
        <v>39</v>
      </c>
      <c r="P10" s="5">
        <v>0</v>
      </c>
      <c r="Q10" s="6">
        <v>2288</v>
      </c>
      <c r="R10" s="35">
        <f t="shared" si="4"/>
        <v>22107</v>
      </c>
      <c r="S10" s="5">
        <v>9297</v>
      </c>
      <c r="T10" s="5">
        <v>32</v>
      </c>
      <c r="U10" s="5">
        <v>10443</v>
      </c>
      <c r="V10" s="5">
        <v>4</v>
      </c>
      <c r="W10" s="5">
        <v>41</v>
      </c>
      <c r="X10" s="5">
        <v>0</v>
      </c>
      <c r="Y10" s="6">
        <v>2290</v>
      </c>
      <c r="Z10" s="35">
        <f t="shared" si="5"/>
        <v>21990</v>
      </c>
      <c r="AA10" s="5">
        <v>9292</v>
      </c>
      <c r="AB10" s="5">
        <v>34</v>
      </c>
      <c r="AC10" s="5">
        <v>10342</v>
      </c>
      <c r="AD10" s="5">
        <v>4</v>
      </c>
      <c r="AE10" s="5">
        <v>41</v>
      </c>
      <c r="AF10" s="5">
        <v>0</v>
      </c>
      <c r="AG10" s="6">
        <v>2277</v>
      </c>
    </row>
    <row r="11" spans="1:33" s="27" customFormat="1" ht="12.75" customHeight="1" x14ac:dyDescent="0.3">
      <c r="A11" s="23" t="s">
        <v>106</v>
      </c>
      <c r="B11" s="5">
        <f t="shared" si="6"/>
        <v>1544</v>
      </c>
      <c r="C11" s="5">
        <v>719</v>
      </c>
      <c r="D11" s="5">
        <v>11</v>
      </c>
      <c r="E11" s="5">
        <v>358</v>
      </c>
      <c r="F11" s="5">
        <v>0</v>
      </c>
      <c r="G11" s="5">
        <v>2</v>
      </c>
      <c r="H11" s="5">
        <v>0</v>
      </c>
      <c r="I11" s="6">
        <v>454</v>
      </c>
      <c r="J11" s="35">
        <f t="shared" si="7"/>
        <v>1547</v>
      </c>
      <c r="K11" s="5">
        <v>728</v>
      </c>
      <c r="L11" s="5">
        <v>11</v>
      </c>
      <c r="M11" s="5">
        <v>357</v>
      </c>
      <c r="N11" s="5">
        <v>0</v>
      </c>
      <c r="O11" s="5">
        <v>2</v>
      </c>
      <c r="P11" s="5">
        <v>0</v>
      </c>
      <c r="Q11" s="6">
        <v>449</v>
      </c>
      <c r="R11" s="35">
        <f t="shared" si="4"/>
        <v>1545</v>
      </c>
      <c r="S11" s="5">
        <v>736</v>
      </c>
      <c r="T11" s="5">
        <v>11</v>
      </c>
      <c r="U11" s="5">
        <v>354</v>
      </c>
      <c r="V11" s="5">
        <v>0</v>
      </c>
      <c r="W11" s="5">
        <v>2</v>
      </c>
      <c r="X11" s="5">
        <v>0</v>
      </c>
      <c r="Y11" s="6">
        <v>442</v>
      </c>
      <c r="Z11" s="35">
        <f t="shared" si="5"/>
        <v>1545</v>
      </c>
      <c r="AA11" s="5">
        <v>743</v>
      </c>
      <c r="AB11" s="5">
        <v>11</v>
      </c>
      <c r="AC11" s="5">
        <v>352</v>
      </c>
      <c r="AD11" s="5">
        <v>0</v>
      </c>
      <c r="AE11" s="5">
        <v>2</v>
      </c>
      <c r="AF11" s="5">
        <v>0</v>
      </c>
      <c r="AG11" s="6">
        <v>437</v>
      </c>
    </row>
    <row r="12" spans="1:33" s="27" customFormat="1" ht="12.75" customHeight="1" x14ac:dyDescent="0.3">
      <c r="A12" s="23" t="s">
        <v>107</v>
      </c>
      <c r="B12" s="5">
        <f t="shared" si="6"/>
        <v>445</v>
      </c>
      <c r="C12" s="5">
        <v>353</v>
      </c>
      <c r="D12" s="5">
        <v>25</v>
      </c>
      <c r="E12" s="5">
        <v>58</v>
      </c>
      <c r="F12" s="5">
        <v>2</v>
      </c>
      <c r="G12" s="5">
        <v>5</v>
      </c>
      <c r="H12" s="5">
        <v>0</v>
      </c>
      <c r="I12" s="6">
        <v>2</v>
      </c>
      <c r="J12" s="35">
        <f t="shared" si="7"/>
        <v>445</v>
      </c>
      <c r="K12" s="5">
        <v>350</v>
      </c>
      <c r="L12" s="5">
        <v>25</v>
      </c>
      <c r="M12" s="5">
        <v>61</v>
      </c>
      <c r="N12" s="5">
        <v>2</v>
      </c>
      <c r="O12" s="5">
        <v>5</v>
      </c>
      <c r="P12" s="5">
        <v>0</v>
      </c>
      <c r="Q12" s="6">
        <v>2</v>
      </c>
      <c r="R12" s="35">
        <f t="shared" si="4"/>
        <v>442</v>
      </c>
      <c r="S12" s="5">
        <v>349</v>
      </c>
      <c r="T12" s="5">
        <v>25</v>
      </c>
      <c r="U12" s="5">
        <v>60</v>
      </c>
      <c r="V12" s="5">
        <v>2</v>
      </c>
      <c r="W12" s="5">
        <v>5</v>
      </c>
      <c r="X12" s="5">
        <v>0</v>
      </c>
      <c r="Y12" s="6">
        <v>1</v>
      </c>
      <c r="Z12" s="35">
        <f t="shared" si="5"/>
        <v>441</v>
      </c>
      <c r="AA12" s="5">
        <v>345</v>
      </c>
      <c r="AB12" s="5">
        <v>25</v>
      </c>
      <c r="AC12" s="5">
        <v>63</v>
      </c>
      <c r="AD12" s="5">
        <v>2</v>
      </c>
      <c r="AE12" s="5">
        <v>5</v>
      </c>
      <c r="AF12" s="5">
        <v>0</v>
      </c>
      <c r="AG12" s="6">
        <v>1</v>
      </c>
    </row>
    <row r="13" spans="1:33" s="27" customFormat="1" x14ac:dyDescent="0.3">
      <c r="A13" s="23" t="s">
        <v>108</v>
      </c>
      <c r="B13" s="5">
        <f t="shared" si="6"/>
        <v>25260</v>
      </c>
      <c r="C13" s="5">
        <v>8832</v>
      </c>
      <c r="D13" s="5">
        <v>10</v>
      </c>
      <c r="E13" s="5">
        <v>16411</v>
      </c>
      <c r="F13" s="5">
        <v>0</v>
      </c>
      <c r="G13" s="5">
        <v>1</v>
      </c>
      <c r="H13" s="5">
        <v>0</v>
      </c>
      <c r="I13" s="6">
        <v>6</v>
      </c>
      <c r="J13" s="35">
        <f t="shared" si="7"/>
        <v>25532</v>
      </c>
      <c r="K13" s="5">
        <v>8924</v>
      </c>
      <c r="L13" s="5">
        <v>10</v>
      </c>
      <c r="M13" s="5">
        <v>16591</v>
      </c>
      <c r="N13" s="5">
        <v>0</v>
      </c>
      <c r="O13" s="5">
        <v>1</v>
      </c>
      <c r="P13" s="5">
        <v>0</v>
      </c>
      <c r="Q13" s="6">
        <v>6</v>
      </c>
      <c r="R13" s="35">
        <f t="shared" si="4"/>
        <v>25713</v>
      </c>
      <c r="S13" s="5">
        <v>8953</v>
      </c>
      <c r="T13" s="5">
        <v>11</v>
      </c>
      <c r="U13" s="5">
        <v>16742</v>
      </c>
      <c r="V13" s="5">
        <v>0</v>
      </c>
      <c r="W13" s="5">
        <v>2</v>
      </c>
      <c r="X13" s="5">
        <v>0</v>
      </c>
      <c r="Y13" s="6">
        <v>5</v>
      </c>
      <c r="Z13" s="35">
        <f t="shared" si="5"/>
        <v>25725</v>
      </c>
      <c r="AA13" s="5">
        <v>9003</v>
      </c>
      <c r="AB13" s="5">
        <v>11</v>
      </c>
      <c r="AC13" s="5">
        <v>16704</v>
      </c>
      <c r="AD13" s="5">
        <v>0</v>
      </c>
      <c r="AE13" s="5">
        <v>2</v>
      </c>
      <c r="AF13" s="5">
        <v>0</v>
      </c>
      <c r="AG13" s="6">
        <v>5</v>
      </c>
    </row>
    <row r="14" spans="1:33" s="27" customFormat="1" x14ac:dyDescent="0.3">
      <c r="A14" s="23" t="s">
        <v>109</v>
      </c>
      <c r="B14" s="5">
        <f t="shared" si="6"/>
        <v>23753</v>
      </c>
      <c r="C14" s="5">
        <v>15077</v>
      </c>
      <c r="D14" s="5">
        <v>107</v>
      </c>
      <c r="E14" s="5">
        <v>8389</v>
      </c>
      <c r="F14" s="5">
        <v>25</v>
      </c>
      <c r="G14" s="5">
        <v>38</v>
      </c>
      <c r="H14" s="5">
        <v>1</v>
      </c>
      <c r="I14" s="6">
        <v>116</v>
      </c>
      <c r="J14" s="35">
        <f t="shared" si="7"/>
        <v>23702</v>
      </c>
      <c r="K14" s="5">
        <v>15088</v>
      </c>
      <c r="L14" s="5">
        <v>106</v>
      </c>
      <c r="M14" s="5">
        <v>8334</v>
      </c>
      <c r="N14" s="5">
        <v>25</v>
      </c>
      <c r="O14" s="5">
        <v>37</v>
      </c>
      <c r="P14" s="5">
        <v>1</v>
      </c>
      <c r="Q14" s="6">
        <v>111</v>
      </c>
      <c r="R14" s="35">
        <f t="shared" si="4"/>
        <v>23681</v>
      </c>
      <c r="S14" s="5">
        <v>15098</v>
      </c>
      <c r="T14" s="5">
        <v>106</v>
      </c>
      <c r="U14" s="5">
        <v>8303</v>
      </c>
      <c r="V14" s="5">
        <v>25</v>
      </c>
      <c r="W14" s="5">
        <v>39</v>
      </c>
      <c r="X14" s="5">
        <v>1</v>
      </c>
      <c r="Y14" s="6">
        <v>109</v>
      </c>
      <c r="Z14" s="35">
        <f t="shared" si="5"/>
        <v>23485</v>
      </c>
      <c r="AA14" s="5">
        <v>15028</v>
      </c>
      <c r="AB14" s="5">
        <v>106</v>
      </c>
      <c r="AC14" s="5">
        <v>8176</v>
      </c>
      <c r="AD14" s="5">
        <v>25</v>
      </c>
      <c r="AE14" s="5">
        <v>37</v>
      </c>
      <c r="AF14" s="5">
        <v>1</v>
      </c>
      <c r="AG14" s="6">
        <v>112</v>
      </c>
    </row>
    <row r="15" spans="1:33" s="27" customFormat="1" x14ac:dyDescent="0.3">
      <c r="A15" s="23" t="s">
        <v>110</v>
      </c>
      <c r="B15" s="5">
        <f t="shared" si="6"/>
        <v>10072</v>
      </c>
      <c r="C15" s="5">
        <v>4268</v>
      </c>
      <c r="D15" s="5">
        <v>6</v>
      </c>
      <c r="E15" s="5">
        <v>5768</v>
      </c>
      <c r="F15" s="5">
        <v>1</v>
      </c>
      <c r="G15" s="5">
        <v>4</v>
      </c>
      <c r="H15" s="5">
        <v>0</v>
      </c>
      <c r="I15" s="6">
        <v>25</v>
      </c>
      <c r="J15" s="35">
        <f t="shared" si="7"/>
        <v>10162</v>
      </c>
      <c r="K15" s="5">
        <v>4285</v>
      </c>
      <c r="L15" s="5">
        <v>6</v>
      </c>
      <c r="M15" s="5">
        <v>5840</v>
      </c>
      <c r="N15" s="5">
        <v>1</v>
      </c>
      <c r="O15" s="5">
        <v>5</v>
      </c>
      <c r="P15" s="5">
        <v>0</v>
      </c>
      <c r="Q15" s="6">
        <v>25</v>
      </c>
      <c r="R15" s="35">
        <f t="shared" si="4"/>
        <v>10253</v>
      </c>
      <c r="S15" s="5">
        <v>4294</v>
      </c>
      <c r="T15" s="5">
        <v>6</v>
      </c>
      <c r="U15" s="5">
        <v>5922</v>
      </c>
      <c r="V15" s="5">
        <v>1</v>
      </c>
      <c r="W15" s="5">
        <v>5</v>
      </c>
      <c r="X15" s="5">
        <v>0</v>
      </c>
      <c r="Y15" s="6">
        <v>25</v>
      </c>
      <c r="Z15" s="35">
        <f t="shared" si="5"/>
        <v>10246</v>
      </c>
      <c r="AA15" s="5">
        <v>4275</v>
      </c>
      <c r="AB15" s="5">
        <v>6</v>
      </c>
      <c r="AC15" s="5">
        <v>5934</v>
      </c>
      <c r="AD15" s="5">
        <v>1</v>
      </c>
      <c r="AE15" s="5">
        <v>5</v>
      </c>
      <c r="AF15" s="5">
        <v>0</v>
      </c>
      <c r="AG15" s="6">
        <v>25</v>
      </c>
    </row>
    <row r="16" spans="1:33" s="27" customFormat="1" x14ac:dyDescent="0.3">
      <c r="A16" s="23" t="s">
        <v>111</v>
      </c>
      <c r="B16" s="5">
        <f t="shared" si="6"/>
        <v>14548</v>
      </c>
      <c r="C16" s="5">
        <v>4436</v>
      </c>
      <c r="D16" s="5">
        <v>12</v>
      </c>
      <c r="E16" s="5">
        <v>7012</v>
      </c>
      <c r="F16" s="5">
        <v>16</v>
      </c>
      <c r="G16" s="5">
        <v>33</v>
      </c>
      <c r="H16" s="5">
        <v>4</v>
      </c>
      <c r="I16" s="6">
        <v>3035</v>
      </c>
      <c r="J16" s="35">
        <f t="shared" si="7"/>
        <v>15820</v>
      </c>
      <c r="K16" s="5">
        <v>4448</v>
      </c>
      <c r="L16" s="5">
        <v>12</v>
      </c>
      <c r="M16" s="5">
        <v>7180</v>
      </c>
      <c r="N16" s="5">
        <v>16</v>
      </c>
      <c r="O16" s="5">
        <v>33</v>
      </c>
      <c r="P16" s="5">
        <v>4</v>
      </c>
      <c r="Q16" s="6">
        <v>4127</v>
      </c>
      <c r="R16" s="35">
        <f t="shared" si="4"/>
        <v>15289</v>
      </c>
      <c r="S16" s="5">
        <v>4464</v>
      </c>
      <c r="T16" s="5">
        <v>12</v>
      </c>
      <c r="U16" s="5">
        <v>7171</v>
      </c>
      <c r="V16" s="5">
        <v>16</v>
      </c>
      <c r="W16" s="5">
        <v>33</v>
      </c>
      <c r="X16" s="5">
        <v>4</v>
      </c>
      <c r="Y16" s="6">
        <v>3589</v>
      </c>
      <c r="Z16" s="35">
        <f t="shared" si="5"/>
        <v>14705</v>
      </c>
      <c r="AA16" s="5">
        <v>4436</v>
      </c>
      <c r="AB16" s="5">
        <v>12</v>
      </c>
      <c r="AC16" s="5">
        <v>7049</v>
      </c>
      <c r="AD16" s="5">
        <v>16</v>
      </c>
      <c r="AE16" s="5">
        <v>33</v>
      </c>
      <c r="AF16" s="5">
        <v>4</v>
      </c>
      <c r="AG16" s="6">
        <v>3155</v>
      </c>
    </row>
    <row r="17" spans="1:33" s="27" customFormat="1" x14ac:dyDescent="0.3">
      <c r="A17" s="23" t="s">
        <v>112</v>
      </c>
      <c r="B17" s="5">
        <f t="shared" si="6"/>
        <v>3124</v>
      </c>
      <c r="C17" s="5">
        <v>1078</v>
      </c>
      <c r="D17" s="5">
        <v>5</v>
      </c>
      <c r="E17" s="5">
        <v>1757</v>
      </c>
      <c r="F17" s="5">
        <v>8</v>
      </c>
      <c r="G17" s="5">
        <v>248</v>
      </c>
      <c r="H17" s="5">
        <v>6</v>
      </c>
      <c r="I17" s="6">
        <v>22</v>
      </c>
      <c r="J17" s="35">
        <f t="shared" si="7"/>
        <v>3133</v>
      </c>
      <c r="K17" s="5">
        <v>1063</v>
      </c>
      <c r="L17" s="5">
        <v>5</v>
      </c>
      <c r="M17" s="5">
        <v>1778</v>
      </c>
      <c r="N17" s="5">
        <v>9</v>
      </c>
      <c r="O17" s="5">
        <v>248</v>
      </c>
      <c r="P17" s="5">
        <v>6</v>
      </c>
      <c r="Q17" s="6">
        <v>24</v>
      </c>
      <c r="R17" s="35">
        <f t="shared" si="4"/>
        <v>3132</v>
      </c>
      <c r="S17" s="5">
        <v>1065</v>
      </c>
      <c r="T17" s="5">
        <v>6</v>
      </c>
      <c r="U17" s="5">
        <v>1774</v>
      </c>
      <c r="V17" s="5">
        <v>8</v>
      </c>
      <c r="W17" s="5">
        <v>248</v>
      </c>
      <c r="X17" s="5">
        <v>6</v>
      </c>
      <c r="Y17" s="6">
        <v>25</v>
      </c>
      <c r="Z17" s="35">
        <f t="shared" si="5"/>
        <v>3117</v>
      </c>
      <c r="AA17" s="5">
        <v>1056</v>
      </c>
      <c r="AB17" s="5">
        <v>6</v>
      </c>
      <c r="AC17" s="5">
        <v>1765</v>
      </c>
      <c r="AD17" s="5">
        <v>8</v>
      </c>
      <c r="AE17" s="5">
        <v>249</v>
      </c>
      <c r="AF17" s="5">
        <v>6</v>
      </c>
      <c r="AG17" s="6">
        <v>27</v>
      </c>
    </row>
    <row r="18" spans="1:33" s="27" customFormat="1" ht="43.2" x14ac:dyDescent="0.3">
      <c r="A18" s="23" t="s">
        <v>113</v>
      </c>
      <c r="B18" s="5">
        <f t="shared" si="6"/>
        <v>10048</v>
      </c>
      <c r="C18" s="5">
        <v>3547</v>
      </c>
      <c r="D18" s="5">
        <v>5</v>
      </c>
      <c r="E18" s="5">
        <v>6438</v>
      </c>
      <c r="F18" s="5">
        <v>5</v>
      </c>
      <c r="G18" s="5">
        <v>52</v>
      </c>
      <c r="H18" s="5">
        <v>1</v>
      </c>
      <c r="I18" s="6">
        <v>0</v>
      </c>
      <c r="J18" s="35">
        <f t="shared" si="7"/>
        <v>10129</v>
      </c>
      <c r="K18" s="5">
        <v>3593</v>
      </c>
      <c r="L18" s="5">
        <v>5</v>
      </c>
      <c r="M18" s="5">
        <v>6474</v>
      </c>
      <c r="N18" s="5">
        <v>5</v>
      </c>
      <c r="O18" s="5">
        <v>51</v>
      </c>
      <c r="P18" s="5">
        <v>1</v>
      </c>
      <c r="Q18" s="6">
        <v>0</v>
      </c>
      <c r="R18" s="35">
        <f t="shared" si="4"/>
        <v>10230</v>
      </c>
      <c r="S18" s="5">
        <v>3645</v>
      </c>
      <c r="T18" s="5">
        <v>5</v>
      </c>
      <c r="U18" s="5">
        <v>6523</v>
      </c>
      <c r="V18" s="5">
        <v>5</v>
      </c>
      <c r="W18" s="5">
        <v>51</v>
      </c>
      <c r="X18" s="5">
        <v>1</v>
      </c>
      <c r="Y18" s="6">
        <v>0</v>
      </c>
      <c r="Z18" s="35">
        <f t="shared" si="5"/>
        <v>10195</v>
      </c>
      <c r="AA18" s="5">
        <v>3706</v>
      </c>
      <c r="AB18" s="5">
        <v>5</v>
      </c>
      <c r="AC18" s="5">
        <v>6424</v>
      </c>
      <c r="AD18" s="5">
        <v>5</v>
      </c>
      <c r="AE18" s="5">
        <v>54</v>
      </c>
      <c r="AF18" s="5">
        <v>1</v>
      </c>
      <c r="AG18" s="6">
        <v>0</v>
      </c>
    </row>
    <row r="19" spans="1:33" s="27" customFormat="1" x14ac:dyDescent="0.3">
      <c r="A19" s="23" t="s">
        <v>114</v>
      </c>
      <c r="B19" s="5">
        <f t="shared" si="6"/>
        <v>2615</v>
      </c>
      <c r="C19" s="5">
        <v>1615</v>
      </c>
      <c r="D19" s="5">
        <v>4</v>
      </c>
      <c r="E19" s="5">
        <v>987</v>
      </c>
      <c r="F19" s="5">
        <v>3</v>
      </c>
      <c r="G19" s="5">
        <v>6</v>
      </c>
      <c r="H19" s="5">
        <v>0</v>
      </c>
      <c r="I19" s="6">
        <v>0</v>
      </c>
      <c r="J19" s="35">
        <f t="shared" si="7"/>
        <v>2639</v>
      </c>
      <c r="K19" s="5">
        <v>1633</v>
      </c>
      <c r="L19" s="5">
        <v>4</v>
      </c>
      <c r="M19" s="5">
        <v>993</v>
      </c>
      <c r="N19" s="5">
        <v>3</v>
      </c>
      <c r="O19" s="5">
        <v>6</v>
      </c>
      <c r="P19" s="5">
        <v>0</v>
      </c>
      <c r="Q19" s="6">
        <v>0</v>
      </c>
      <c r="R19" s="35">
        <f t="shared" si="4"/>
        <v>2649</v>
      </c>
      <c r="S19" s="5">
        <v>1631</v>
      </c>
      <c r="T19" s="5">
        <v>4</v>
      </c>
      <c r="U19" s="5">
        <v>1005</v>
      </c>
      <c r="V19" s="5">
        <v>3</v>
      </c>
      <c r="W19" s="5">
        <v>6</v>
      </c>
      <c r="X19" s="5">
        <v>0</v>
      </c>
      <c r="Y19" s="6">
        <v>0</v>
      </c>
      <c r="Z19" s="35">
        <f t="shared" si="5"/>
        <v>2654</v>
      </c>
      <c r="AA19" s="5">
        <v>1628</v>
      </c>
      <c r="AB19" s="5">
        <v>4</v>
      </c>
      <c r="AC19" s="5">
        <v>1013</v>
      </c>
      <c r="AD19" s="5">
        <v>3</v>
      </c>
      <c r="AE19" s="5">
        <v>6</v>
      </c>
      <c r="AF19" s="5">
        <v>0</v>
      </c>
      <c r="AG19" s="6">
        <v>0</v>
      </c>
    </row>
    <row r="20" spans="1:33" x14ac:dyDescent="0.3">
      <c r="A20" s="23" t="s">
        <v>115</v>
      </c>
      <c r="B20" s="5">
        <f t="shared" si="6"/>
        <v>7362</v>
      </c>
      <c r="C20" s="5">
        <v>4926</v>
      </c>
      <c r="D20" s="5">
        <v>36</v>
      </c>
      <c r="E20" s="5">
        <v>2225</v>
      </c>
      <c r="F20" s="5">
        <v>9</v>
      </c>
      <c r="G20" s="5">
        <v>160</v>
      </c>
      <c r="H20" s="5">
        <v>0</v>
      </c>
      <c r="I20" s="6">
        <v>6</v>
      </c>
      <c r="J20" s="35">
        <f t="shared" si="7"/>
        <v>7443</v>
      </c>
      <c r="K20" s="5">
        <v>4957</v>
      </c>
      <c r="L20" s="5">
        <v>36</v>
      </c>
      <c r="M20" s="5">
        <v>2275</v>
      </c>
      <c r="N20" s="5">
        <v>9</v>
      </c>
      <c r="O20" s="5">
        <v>160</v>
      </c>
      <c r="P20" s="5">
        <v>0</v>
      </c>
      <c r="Q20" s="6">
        <v>6</v>
      </c>
      <c r="R20" s="35">
        <f t="shared" si="4"/>
        <v>7499</v>
      </c>
      <c r="S20" s="5">
        <v>5011</v>
      </c>
      <c r="T20" s="5">
        <v>35</v>
      </c>
      <c r="U20" s="5">
        <v>2278</v>
      </c>
      <c r="V20" s="5">
        <v>9</v>
      </c>
      <c r="W20" s="5">
        <v>160</v>
      </c>
      <c r="X20" s="5">
        <v>0</v>
      </c>
      <c r="Y20" s="6">
        <v>6</v>
      </c>
      <c r="Z20" s="35">
        <f t="shared" si="5"/>
        <v>7507</v>
      </c>
      <c r="AA20" s="5">
        <v>5045</v>
      </c>
      <c r="AB20" s="5">
        <v>34</v>
      </c>
      <c r="AC20" s="5">
        <v>2250</v>
      </c>
      <c r="AD20" s="5">
        <v>9</v>
      </c>
      <c r="AE20" s="5">
        <v>162</v>
      </c>
      <c r="AF20" s="5">
        <v>0</v>
      </c>
      <c r="AG20" s="6">
        <v>7</v>
      </c>
    </row>
    <row r="21" spans="1:33" x14ac:dyDescent="0.3">
      <c r="A21" s="23" t="s">
        <v>116</v>
      </c>
      <c r="B21" s="5">
        <f t="shared" si="6"/>
        <v>42730</v>
      </c>
      <c r="C21" s="5">
        <v>14788</v>
      </c>
      <c r="D21" s="5">
        <v>62</v>
      </c>
      <c r="E21" s="5">
        <v>25190</v>
      </c>
      <c r="F21" s="5">
        <v>58</v>
      </c>
      <c r="G21" s="5">
        <v>897</v>
      </c>
      <c r="H21" s="5">
        <v>4</v>
      </c>
      <c r="I21" s="6">
        <v>1731</v>
      </c>
      <c r="J21" s="35">
        <f t="shared" si="7"/>
        <v>42872</v>
      </c>
      <c r="K21" s="5">
        <v>14840</v>
      </c>
      <c r="L21" s="5">
        <v>61</v>
      </c>
      <c r="M21" s="5">
        <v>25286</v>
      </c>
      <c r="N21" s="5">
        <v>58</v>
      </c>
      <c r="O21" s="5">
        <v>894</v>
      </c>
      <c r="P21" s="5">
        <v>4</v>
      </c>
      <c r="Q21" s="6">
        <v>1729</v>
      </c>
      <c r="R21" s="35">
        <f t="shared" si="4"/>
        <v>43063</v>
      </c>
      <c r="S21" s="5">
        <v>14926</v>
      </c>
      <c r="T21" s="5">
        <v>63</v>
      </c>
      <c r="U21" s="5">
        <v>25392</v>
      </c>
      <c r="V21" s="5">
        <v>57</v>
      </c>
      <c r="W21" s="5">
        <v>896</v>
      </c>
      <c r="X21" s="5">
        <v>4</v>
      </c>
      <c r="Y21" s="6">
        <v>1725</v>
      </c>
      <c r="Z21" s="35">
        <f t="shared" si="5"/>
        <v>42954</v>
      </c>
      <c r="AA21" s="5">
        <v>14999</v>
      </c>
      <c r="AB21" s="5">
        <v>63</v>
      </c>
      <c r="AC21" s="5">
        <v>25219</v>
      </c>
      <c r="AD21" s="5">
        <v>57</v>
      </c>
      <c r="AE21" s="5">
        <v>899</v>
      </c>
      <c r="AF21" s="5">
        <v>4</v>
      </c>
      <c r="AG21" s="6">
        <v>1713</v>
      </c>
    </row>
    <row r="22" spans="1:33" x14ac:dyDescent="0.3">
      <c r="A22" s="23" t="s">
        <v>117</v>
      </c>
      <c r="B22" s="5">
        <f t="shared" si="6"/>
        <v>10743</v>
      </c>
      <c r="C22" s="5">
        <v>2808</v>
      </c>
      <c r="D22" s="5">
        <v>18</v>
      </c>
      <c r="E22" s="5">
        <v>7375</v>
      </c>
      <c r="F22" s="5">
        <v>19</v>
      </c>
      <c r="G22" s="5">
        <v>144</v>
      </c>
      <c r="H22" s="5">
        <v>9</v>
      </c>
      <c r="I22" s="6">
        <v>370</v>
      </c>
      <c r="J22" s="35">
        <f t="shared" si="7"/>
        <v>11009</v>
      </c>
      <c r="K22" s="5">
        <v>2825</v>
      </c>
      <c r="L22" s="5">
        <v>19</v>
      </c>
      <c r="M22" s="5">
        <v>7631</v>
      </c>
      <c r="N22" s="5">
        <v>19</v>
      </c>
      <c r="O22" s="5">
        <v>145</v>
      </c>
      <c r="P22" s="5">
        <v>9</v>
      </c>
      <c r="Q22" s="6">
        <v>361</v>
      </c>
      <c r="R22" s="35">
        <f t="shared" si="4"/>
        <v>11109</v>
      </c>
      <c r="S22" s="5">
        <v>2835</v>
      </c>
      <c r="T22" s="5">
        <v>18</v>
      </c>
      <c r="U22" s="5">
        <v>7725</v>
      </c>
      <c r="V22" s="5">
        <v>19</v>
      </c>
      <c r="W22" s="5">
        <v>145</v>
      </c>
      <c r="X22" s="5">
        <v>9</v>
      </c>
      <c r="Y22" s="6">
        <v>358</v>
      </c>
      <c r="Z22" s="35">
        <f t="shared" si="5"/>
        <v>11008</v>
      </c>
      <c r="AA22" s="5">
        <v>2829</v>
      </c>
      <c r="AB22" s="5">
        <v>17</v>
      </c>
      <c r="AC22" s="5">
        <v>7626</v>
      </c>
      <c r="AD22" s="5">
        <v>20</v>
      </c>
      <c r="AE22" s="5">
        <v>148</v>
      </c>
      <c r="AF22" s="5">
        <v>8</v>
      </c>
      <c r="AG22" s="6">
        <v>360</v>
      </c>
    </row>
    <row r="23" spans="1:33" ht="28.8" x14ac:dyDescent="0.3">
      <c r="A23" s="23" t="s">
        <v>118</v>
      </c>
      <c r="B23" s="5">
        <f t="shared" si="6"/>
        <v>2903</v>
      </c>
      <c r="C23" s="5">
        <v>16</v>
      </c>
      <c r="D23" s="5">
        <v>2</v>
      </c>
      <c r="E23" s="5">
        <v>57</v>
      </c>
      <c r="F23" s="5">
        <v>1330</v>
      </c>
      <c r="G23" s="5">
        <v>37</v>
      </c>
      <c r="H23" s="5">
        <v>1461</v>
      </c>
      <c r="I23" s="6">
        <v>0</v>
      </c>
      <c r="J23" s="35">
        <f t="shared" si="7"/>
        <v>2913</v>
      </c>
      <c r="K23" s="5">
        <v>16</v>
      </c>
      <c r="L23" s="5">
        <v>2</v>
      </c>
      <c r="M23" s="5">
        <v>67</v>
      </c>
      <c r="N23" s="5">
        <v>1330</v>
      </c>
      <c r="O23" s="5">
        <v>37</v>
      </c>
      <c r="P23" s="5">
        <v>1461</v>
      </c>
      <c r="Q23" s="6">
        <v>0</v>
      </c>
      <c r="R23" s="35">
        <f t="shared" si="4"/>
        <v>2917</v>
      </c>
      <c r="S23" s="5">
        <v>17</v>
      </c>
      <c r="T23" s="5">
        <v>2</v>
      </c>
      <c r="U23" s="5">
        <v>68</v>
      </c>
      <c r="V23" s="5">
        <v>1331</v>
      </c>
      <c r="W23" s="5">
        <v>38</v>
      </c>
      <c r="X23" s="5">
        <v>1461</v>
      </c>
      <c r="Y23" s="6">
        <v>0</v>
      </c>
      <c r="Z23" s="35">
        <f t="shared" si="5"/>
        <v>2901</v>
      </c>
      <c r="AA23" s="5">
        <v>18</v>
      </c>
      <c r="AB23" s="5">
        <v>2</v>
      </c>
      <c r="AC23" s="5">
        <v>53</v>
      </c>
      <c r="AD23" s="5">
        <v>1329</v>
      </c>
      <c r="AE23" s="5">
        <v>38</v>
      </c>
      <c r="AF23" s="5">
        <v>1461</v>
      </c>
      <c r="AG23" s="6">
        <v>0</v>
      </c>
    </row>
    <row r="24" spans="1:33" x14ac:dyDescent="0.3">
      <c r="A24" s="23" t="s">
        <v>119</v>
      </c>
      <c r="B24" s="5">
        <f t="shared" si="6"/>
        <v>9613</v>
      </c>
      <c r="C24" s="5">
        <v>832</v>
      </c>
      <c r="D24" s="5">
        <v>16</v>
      </c>
      <c r="E24" s="5">
        <v>6177</v>
      </c>
      <c r="F24" s="5">
        <v>837</v>
      </c>
      <c r="G24" s="5">
        <v>1310</v>
      </c>
      <c r="H24" s="5">
        <v>182</v>
      </c>
      <c r="I24" s="6">
        <v>259</v>
      </c>
      <c r="J24" s="35">
        <f t="shared" si="7"/>
        <v>9455</v>
      </c>
      <c r="K24" s="5">
        <v>842</v>
      </c>
      <c r="L24" s="5">
        <v>16</v>
      </c>
      <c r="M24" s="5">
        <v>6012</v>
      </c>
      <c r="N24" s="5">
        <v>837</v>
      </c>
      <c r="O24" s="5">
        <v>1316</v>
      </c>
      <c r="P24" s="5">
        <v>181</v>
      </c>
      <c r="Q24" s="6">
        <v>251</v>
      </c>
      <c r="R24" s="35">
        <f t="shared" si="4"/>
        <v>9582</v>
      </c>
      <c r="S24" s="5">
        <v>848</v>
      </c>
      <c r="T24" s="5">
        <v>16</v>
      </c>
      <c r="U24" s="5">
        <v>6109</v>
      </c>
      <c r="V24" s="5">
        <v>837</v>
      </c>
      <c r="W24" s="5">
        <v>1335</v>
      </c>
      <c r="X24" s="5">
        <v>179</v>
      </c>
      <c r="Y24" s="6">
        <v>258</v>
      </c>
      <c r="Z24" s="35">
        <f t="shared" si="5"/>
        <v>9820</v>
      </c>
      <c r="AA24" s="5">
        <v>850</v>
      </c>
      <c r="AB24" s="5">
        <v>17</v>
      </c>
      <c r="AC24" s="5">
        <v>6324</v>
      </c>
      <c r="AD24" s="5">
        <v>838</v>
      </c>
      <c r="AE24" s="5">
        <v>1351</v>
      </c>
      <c r="AF24" s="5">
        <v>176</v>
      </c>
      <c r="AG24" s="6">
        <v>264</v>
      </c>
    </row>
    <row r="25" spans="1:33" x14ac:dyDescent="0.3">
      <c r="A25" s="23" t="s">
        <v>120</v>
      </c>
      <c r="B25" s="5">
        <f t="shared" si="6"/>
        <v>7730</v>
      </c>
      <c r="C25" s="5">
        <v>1472</v>
      </c>
      <c r="D25" s="5">
        <v>6</v>
      </c>
      <c r="E25" s="5">
        <v>4163</v>
      </c>
      <c r="F25" s="5">
        <v>197</v>
      </c>
      <c r="G25" s="5">
        <v>821</v>
      </c>
      <c r="H25" s="5">
        <v>389</v>
      </c>
      <c r="I25" s="6">
        <v>682</v>
      </c>
      <c r="J25" s="35">
        <f t="shared" si="7"/>
        <v>7685</v>
      </c>
      <c r="K25" s="5">
        <v>1488</v>
      </c>
      <c r="L25" s="5">
        <v>6</v>
      </c>
      <c r="M25" s="5">
        <v>4119</v>
      </c>
      <c r="N25" s="5">
        <v>197</v>
      </c>
      <c r="O25" s="5">
        <v>826</v>
      </c>
      <c r="P25" s="5">
        <v>389</v>
      </c>
      <c r="Q25" s="6">
        <v>660</v>
      </c>
      <c r="R25" s="35">
        <f t="shared" si="4"/>
        <v>7654</v>
      </c>
      <c r="S25" s="5">
        <v>1502</v>
      </c>
      <c r="T25" s="5">
        <v>6</v>
      </c>
      <c r="U25" s="5">
        <v>4085</v>
      </c>
      <c r="V25" s="5">
        <v>197</v>
      </c>
      <c r="W25" s="5">
        <v>825</v>
      </c>
      <c r="X25" s="5">
        <v>388</v>
      </c>
      <c r="Y25" s="6">
        <v>651</v>
      </c>
      <c r="Z25" s="35">
        <f t="shared" si="5"/>
        <v>7466</v>
      </c>
      <c r="AA25" s="5">
        <v>1516</v>
      </c>
      <c r="AB25" s="5">
        <v>6</v>
      </c>
      <c r="AC25" s="5">
        <v>3903</v>
      </c>
      <c r="AD25" s="5">
        <v>197</v>
      </c>
      <c r="AE25" s="5">
        <v>820</v>
      </c>
      <c r="AF25" s="5">
        <v>384</v>
      </c>
      <c r="AG25" s="6">
        <v>640</v>
      </c>
    </row>
    <row r="26" spans="1:33" x14ac:dyDescent="0.3">
      <c r="A26" s="23" t="s">
        <v>121</v>
      </c>
      <c r="B26" s="5">
        <f t="shared" si="6"/>
        <v>16665</v>
      </c>
      <c r="C26" s="5">
        <v>918</v>
      </c>
      <c r="D26" s="5">
        <v>9</v>
      </c>
      <c r="E26" s="5">
        <v>4900</v>
      </c>
      <c r="F26" s="5">
        <v>235</v>
      </c>
      <c r="G26" s="5">
        <v>524</v>
      </c>
      <c r="H26" s="5">
        <v>6915</v>
      </c>
      <c r="I26" s="6">
        <v>3164</v>
      </c>
      <c r="J26" s="35">
        <f t="shared" si="7"/>
        <v>16537</v>
      </c>
      <c r="K26" s="5">
        <v>926</v>
      </c>
      <c r="L26" s="5">
        <v>9</v>
      </c>
      <c r="M26" s="5">
        <v>4882</v>
      </c>
      <c r="N26" s="5">
        <v>235</v>
      </c>
      <c r="O26" s="5">
        <v>524</v>
      </c>
      <c r="P26" s="5">
        <v>6909</v>
      </c>
      <c r="Q26" s="6">
        <v>3052</v>
      </c>
      <c r="R26" s="35">
        <f t="shared" si="4"/>
        <v>16738</v>
      </c>
      <c r="S26" s="5">
        <v>938</v>
      </c>
      <c r="T26" s="5">
        <v>8</v>
      </c>
      <c r="U26" s="5">
        <v>4946</v>
      </c>
      <c r="V26" s="5">
        <v>235</v>
      </c>
      <c r="W26" s="5">
        <v>527</v>
      </c>
      <c r="X26" s="5">
        <v>6914</v>
      </c>
      <c r="Y26" s="6">
        <v>3170</v>
      </c>
      <c r="Z26" s="35">
        <f t="shared" si="5"/>
        <v>16724</v>
      </c>
      <c r="AA26" s="5">
        <v>950</v>
      </c>
      <c r="AB26" s="5">
        <v>8</v>
      </c>
      <c r="AC26" s="5">
        <v>4913</v>
      </c>
      <c r="AD26" s="5">
        <v>235</v>
      </c>
      <c r="AE26" s="5">
        <v>536</v>
      </c>
      <c r="AF26" s="5">
        <v>6920</v>
      </c>
      <c r="AG26" s="6">
        <v>3162</v>
      </c>
    </row>
    <row r="27" spans="1:33" x14ac:dyDescent="0.3">
      <c r="A27" s="23" t="s">
        <v>122</v>
      </c>
      <c r="B27" s="5">
        <f t="shared" si="6"/>
        <v>31758</v>
      </c>
      <c r="C27" s="5">
        <v>1873</v>
      </c>
      <c r="D27" s="5">
        <v>15</v>
      </c>
      <c r="E27" s="5">
        <v>11919</v>
      </c>
      <c r="F27" s="5">
        <v>5</v>
      </c>
      <c r="G27" s="5">
        <v>4292</v>
      </c>
      <c r="H27" s="5">
        <v>13654</v>
      </c>
      <c r="I27" s="6">
        <v>0</v>
      </c>
      <c r="J27" s="35">
        <f t="shared" si="7"/>
        <v>31714</v>
      </c>
      <c r="K27" s="5">
        <v>1871</v>
      </c>
      <c r="L27" s="5">
        <v>15</v>
      </c>
      <c r="M27" s="5">
        <v>11964</v>
      </c>
      <c r="N27" s="5">
        <v>5</v>
      </c>
      <c r="O27" s="5">
        <v>4270</v>
      </c>
      <c r="P27" s="5">
        <v>13589</v>
      </c>
      <c r="Q27" s="6">
        <v>0</v>
      </c>
      <c r="R27" s="35">
        <f t="shared" si="4"/>
        <v>31726</v>
      </c>
      <c r="S27" s="5">
        <v>1856</v>
      </c>
      <c r="T27" s="5">
        <v>15</v>
      </c>
      <c r="U27" s="5">
        <v>12008</v>
      </c>
      <c r="V27" s="5">
        <v>5</v>
      </c>
      <c r="W27" s="5">
        <v>4270</v>
      </c>
      <c r="X27" s="5">
        <v>13571</v>
      </c>
      <c r="Y27" s="6">
        <v>1</v>
      </c>
      <c r="Z27" s="35">
        <f t="shared" si="5"/>
        <v>31718</v>
      </c>
      <c r="AA27" s="5">
        <v>1850</v>
      </c>
      <c r="AB27" s="5">
        <v>15</v>
      </c>
      <c r="AC27" s="5">
        <v>12030</v>
      </c>
      <c r="AD27" s="5">
        <v>5</v>
      </c>
      <c r="AE27" s="5">
        <v>4241</v>
      </c>
      <c r="AF27" s="5">
        <v>13576</v>
      </c>
      <c r="AG27" s="6">
        <v>1</v>
      </c>
    </row>
    <row r="28" spans="1:33" ht="28.8" x14ac:dyDescent="0.3">
      <c r="A28" s="23" t="s">
        <v>123</v>
      </c>
      <c r="B28" s="5">
        <f>SUM(C28:I28)</f>
        <v>3</v>
      </c>
      <c r="C28" s="5">
        <v>0</v>
      </c>
      <c r="D28" s="5">
        <v>0</v>
      </c>
      <c r="E28" s="5">
        <v>3</v>
      </c>
      <c r="F28" s="5">
        <v>0</v>
      </c>
      <c r="G28" s="5">
        <v>0</v>
      </c>
      <c r="H28" s="5">
        <v>0</v>
      </c>
      <c r="I28" s="6">
        <v>0</v>
      </c>
      <c r="J28" s="35">
        <f t="shared" si="7"/>
        <v>3</v>
      </c>
      <c r="K28" s="5">
        <v>0</v>
      </c>
      <c r="L28" s="5">
        <v>0</v>
      </c>
      <c r="M28" s="5">
        <v>3</v>
      </c>
      <c r="N28" s="5">
        <v>0</v>
      </c>
      <c r="O28" s="5">
        <v>0</v>
      </c>
      <c r="P28" s="5">
        <v>0</v>
      </c>
      <c r="Q28" s="6">
        <v>0</v>
      </c>
      <c r="R28" s="35">
        <f t="shared" si="4"/>
        <v>3</v>
      </c>
      <c r="S28" s="5">
        <v>0</v>
      </c>
      <c r="T28" s="5">
        <v>0</v>
      </c>
      <c r="U28" s="5">
        <v>3</v>
      </c>
      <c r="V28" s="5">
        <v>0</v>
      </c>
      <c r="W28" s="5">
        <v>0</v>
      </c>
      <c r="X28" s="5">
        <v>0</v>
      </c>
      <c r="Y28" s="6">
        <v>0</v>
      </c>
      <c r="Z28" s="35">
        <f t="shared" si="5"/>
        <v>3</v>
      </c>
      <c r="AA28" s="5">
        <v>0</v>
      </c>
      <c r="AB28" s="5">
        <v>0</v>
      </c>
      <c r="AC28" s="5">
        <v>3</v>
      </c>
      <c r="AD28" s="5">
        <v>0</v>
      </c>
      <c r="AE28" s="5">
        <v>0</v>
      </c>
      <c r="AF28" s="5">
        <v>0</v>
      </c>
      <c r="AG28" s="6">
        <v>0</v>
      </c>
    </row>
    <row r="29" spans="1:33" ht="15" thickBot="1" x14ac:dyDescent="0.35">
      <c r="A29" s="31" t="s">
        <v>124</v>
      </c>
      <c r="B29" s="32">
        <f>SUM(C29:I29)</f>
        <v>7</v>
      </c>
      <c r="C29" s="32">
        <v>0</v>
      </c>
      <c r="D29" s="32">
        <v>0</v>
      </c>
      <c r="E29" s="32">
        <v>0</v>
      </c>
      <c r="F29" s="32">
        <v>0</v>
      </c>
      <c r="G29" s="32">
        <v>1</v>
      </c>
      <c r="H29" s="32">
        <v>6</v>
      </c>
      <c r="I29" s="33">
        <v>0</v>
      </c>
      <c r="J29" s="31">
        <f>SUM(K29:Q29)</f>
        <v>7</v>
      </c>
      <c r="K29" s="32">
        <v>0</v>
      </c>
      <c r="L29" s="32">
        <v>0</v>
      </c>
      <c r="M29" s="32">
        <v>0</v>
      </c>
      <c r="N29" s="32">
        <v>0</v>
      </c>
      <c r="O29" s="32">
        <v>1</v>
      </c>
      <c r="P29" s="32">
        <v>6</v>
      </c>
      <c r="Q29" s="33">
        <v>0</v>
      </c>
      <c r="R29" s="31">
        <f t="shared" si="4"/>
        <v>7</v>
      </c>
      <c r="S29" s="32">
        <v>0</v>
      </c>
      <c r="T29" s="32">
        <v>0</v>
      </c>
      <c r="U29" s="32">
        <v>0</v>
      </c>
      <c r="V29" s="32">
        <v>0</v>
      </c>
      <c r="W29" s="32">
        <v>1</v>
      </c>
      <c r="X29" s="32">
        <v>6</v>
      </c>
      <c r="Y29" s="33">
        <v>0</v>
      </c>
      <c r="Z29" s="31">
        <f t="shared" si="5"/>
        <v>7</v>
      </c>
      <c r="AA29" s="32">
        <v>0</v>
      </c>
      <c r="AB29" s="32">
        <v>0</v>
      </c>
      <c r="AC29" s="32">
        <v>0</v>
      </c>
      <c r="AD29" s="32">
        <v>0</v>
      </c>
      <c r="AE29" s="32">
        <v>1</v>
      </c>
      <c r="AF29" s="32">
        <v>6</v>
      </c>
      <c r="AG29" s="33">
        <v>0</v>
      </c>
    </row>
    <row r="31" spans="1:33" x14ac:dyDescent="0.3">
      <c r="A31" s="1" t="s">
        <v>32</v>
      </c>
    </row>
  </sheetData>
  <pageMargins left="0.70866141732283472" right="0.51181102362204722" top="0.74803149606299213" bottom="0.74803149606299213" header="0.31496062992125984" footer="0.31496062992125984"/>
  <pageSetup paperSize="9" scale="98" orientation="landscape" r:id="rId1"/>
  <headerFooter differentFirst="1">
    <oddHeader>&amp;L&amp;G</oddHeader>
    <firstHeader>&amp;L&amp;G</first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BE79D-D991-4212-9C0F-7292C84C82A9}">
  <dimension ref="A2:AG29"/>
  <sheetViews>
    <sheetView showWhiteSpace="0" zoomScaleNormal="100" workbookViewId="0"/>
  </sheetViews>
  <sheetFormatPr defaultColWidth="9.109375" defaultRowHeight="14.4" x14ac:dyDescent="0.3"/>
  <cols>
    <col min="1" max="1" width="59.6640625" style="1" customWidth="1"/>
    <col min="2" max="2" width="8.6640625" style="1" customWidth="1"/>
    <col min="3" max="3" width="12.6640625" style="1" customWidth="1"/>
    <col min="4" max="4" width="8.109375" style="1" bestFit="1" customWidth="1"/>
    <col min="5" max="5" width="12.6640625" style="1" customWidth="1"/>
    <col min="6" max="6" width="11.6640625" style="1" customWidth="1"/>
    <col min="7" max="7" width="15.33203125" style="1" customWidth="1"/>
    <col min="8" max="8" width="8.6640625" style="1" customWidth="1"/>
    <col min="9" max="9" width="19.6640625" style="1" customWidth="1"/>
    <col min="10" max="11" width="12.6640625" style="1" customWidth="1"/>
    <col min="12" max="12" width="8.5546875" style="1" customWidth="1"/>
    <col min="13" max="13" width="12.6640625" style="1" customWidth="1"/>
    <col min="14" max="14" width="11.6640625" style="1" customWidth="1"/>
    <col min="15" max="15" width="15.33203125" style="1" customWidth="1"/>
    <col min="16" max="16" width="8.6640625" style="1" customWidth="1"/>
    <col min="17" max="17" width="19.6640625" style="1" customWidth="1"/>
    <col min="18" max="19" width="12.6640625" style="1" customWidth="1"/>
    <col min="20" max="20" width="14.6640625" style="1" customWidth="1"/>
    <col min="21" max="21" width="12.6640625" style="1" customWidth="1"/>
    <col min="22" max="22" width="11.6640625" style="1" customWidth="1"/>
    <col min="23" max="23" width="15.33203125" style="1" customWidth="1"/>
    <col min="24" max="24" width="8.6640625" style="1" customWidth="1"/>
    <col min="25" max="25" width="19.6640625" style="1" customWidth="1"/>
    <col min="26" max="26" width="8.5546875" style="1" customWidth="1"/>
    <col min="27" max="27" width="12.6640625" style="1" customWidth="1"/>
    <col min="28" max="28" width="8.5546875" style="1" customWidth="1"/>
    <col min="29" max="29" width="12.6640625" style="1" customWidth="1"/>
    <col min="30" max="30" width="11.6640625" style="1" customWidth="1"/>
    <col min="31" max="31" width="15.33203125" style="1" customWidth="1"/>
    <col min="32" max="32" width="8.6640625" style="1" customWidth="1"/>
    <col min="33" max="33" width="19.6640625" style="1" customWidth="1"/>
    <col min="34" max="16384" width="9.109375" style="1"/>
  </cols>
  <sheetData>
    <row r="2" spans="1:33" x14ac:dyDescent="0.3">
      <c r="A2" s="2" t="str">
        <f>UPPER("Poslovni subjekti v Poslovnem registru Slovenije po področjih dejavnosti SKD in po skupinah, po četrtletjih 2016")</f>
        <v>POSLOVNI SUBJEKTI V POSLOVNEM REGISTRU SLOVENIJE PO PODROČJIH DEJAVNOSTI SKD IN PO SKUPINAH, PO ČETRTLETJIH 2016</v>
      </c>
    </row>
    <row r="3" spans="1:33" x14ac:dyDescent="0.3">
      <c r="A3" s="2"/>
    </row>
    <row r="4" spans="1:33" ht="15" thickBot="1" x14ac:dyDescent="0.35">
      <c r="B4" s="28" t="s">
        <v>51</v>
      </c>
      <c r="C4" s="29"/>
      <c r="D4" s="29"/>
      <c r="E4" s="29"/>
      <c r="F4" s="29"/>
      <c r="G4" s="29"/>
      <c r="H4" s="29"/>
      <c r="I4" s="30"/>
      <c r="J4" s="28" t="s">
        <v>52</v>
      </c>
      <c r="K4" s="29"/>
      <c r="L4" s="29"/>
      <c r="M4" s="29"/>
      <c r="N4" s="29"/>
      <c r="O4" s="29"/>
      <c r="P4" s="29"/>
      <c r="Q4" s="30"/>
      <c r="R4" s="28" t="s">
        <v>53</v>
      </c>
      <c r="S4" s="29"/>
      <c r="T4" s="29"/>
      <c r="U4" s="29"/>
      <c r="V4" s="29"/>
      <c r="W4" s="29"/>
      <c r="X4" s="29"/>
      <c r="Y4" s="30"/>
      <c r="Z4" s="28" t="s">
        <v>54</v>
      </c>
      <c r="AA4" s="29"/>
      <c r="AB4" s="29"/>
      <c r="AC4" s="29"/>
      <c r="AD4" s="29"/>
      <c r="AE4" s="29"/>
      <c r="AF4" s="29"/>
      <c r="AG4" s="30"/>
    </row>
    <row r="5" spans="1:33" ht="72.599999999999994" thickBot="1" x14ac:dyDescent="0.35">
      <c r="A5" s="10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2" t="s">
        <v>9</v>
      </c>
      <c r="J5" s="11" t="s">
        <v>2</v>
      </c>
      <c r="K5" s="11" t="s">
        <v>3</v>
      </c>
      <c r="L5" s="11" t="s">
        <v>4</v>
      </c>
      <c r="M5" s="11" t="s">
        <v>5</v>
      </c>
      <c r="N5" s="11" t="s">
        <v>6</v>
      </c>
      <c r="O5" s="11" t="s">
        <v>7</v>
      </c>
      <c r="P5" s="11" t="s">
        <v>8</v>
      </c>
      <c r="Q5" s="12" t="s">
        <v>9</v>
      </c>
      <c r="R5" s="11" t="s">
        <v>2</v>
      </c>
      <c r="S5" s="11" t="s">
        <v>3</v>
      </c>
      <c r="T5" s="11" t="s">
        <v>4</v>
      </c>
      <c r="U5" s="11" t="s">
        <v>5</v>
      </c>
      <c r="V5" s="11" t="s">
        <v>6</v>
      </c>
      <c r="W5" s="11" t="s">
        <v>7</v>
      </c>
      <c r="X5" s="11" t="s">
        <v>8</v>
      </c>
      <c r="Y5" s="12" t="s">
        <v>9</v>
      </c>
      <c r="Z5" s="11" t="s">
        <v>2</v>
      </c>
      <c r="AA5" s="11" t="s">
        <v>3</v>
      </c>
      <c r="AB5" s="11" t="s">
        <v>4</v>
      </c>
      <c r="AC5" s="11" t="s">
        <v>5</v>
      </c>
      <c r="AD5" s="11" t="s">
        <v>6</v>
      </c>
      <c r="AE5" s="11" t="s">
        <v>7</v>
      </c>
      <c r="AF5" s="11" t="s">
        <v>8</v>
      </c>
      <c r="AG5" s="12" t="s">
        <v>9</v>
      </c>
    </row>
    <row r="6" spans="1:33" ht="15" thickBot="1" x14ac:dyDescent="0.35">
      <c r="A6" s="13">
        <v>1</v>
      </c>
      <c r="B6" s="14" t="s">
        <v>0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5">
        <v>9</v>
      </c>
      <c r="J6" s="14" t="s">
        <v>0</v>
      </c>
      <c r="K6" s="14">
        <v>3</v>
      </c>
      <c r="L6" s="14">
        <v>4</v>
      </c>
      <c r="M6" s="14">
        <v>5</v>
      </c>
      <c r="N6" s="14">
        <v>6</v>
      </c>
      <c r="O6" s="14">
        <v>7</v>
      </c>
      <c r="P6" s="14">
        <v>8</v>
      </c>
      <c r="Q6" s="15">
        <v>9</v>
      </c>
      <c r="R6" s="14" t="s">
        <v>0</v>
      </c>
      <c r="S6" s="14">
        <v>3</v>
      </c>
      <c r="T6" s="14">
        <v>4</v>
      </c>
      <c r="U6" s="14">
        <v>5</v>
      </c>
      <c r="V6" s="14">
        <v>6</v>
      </c>
      <c r="W6" s="14">
        <v>7</v>
      </c>
      <c r="X6" s="14">
        <v>8</v>
      </c>
      <c r="Y6" s="15">
        <v>9</v>
      </c>
      <c r="Z6" s="14" t="s">
        <v>0</v>
      </c>
      <c r="AA6" s="14">
        <v>3</v>
      </c>
      <c r="AB6" s="14">
        <v>4</v>
      </c>
      <c r="AC6" s="14">
        <v>5</v>
      </c>
      <c r="AD6" s="14">
        <v>6</v>
      </c>
      <c r="AE6" s="14">
        <v>7</v>
      </c>
      <c r="AF6" s="14">
        <v>8</v>
      </c>
      <c r="AG6" s="15">
        <v>9</v>
      </c>
    </row>
    <row r="7" spans="1:33" ht="15" thickBot="1" x14ac:dyDescent="0.35">
      <c r="A7" s="16" t="s">
        <v>2</v>
      </c>
      <c r="B7" s="17">
        <v>203542</v>
      </c>
      <c r="C7" s="18">
        <v>72204</v>
      </c>
      <c r="D7" s="18">
        <v>398</v>
      </c>
      <c r="E7" s="18">
        <v>84265</v>
      </c>
      <c r="F7" s="18">
        <v>2808</v>
      </c>
      <c r="G7" s="18">
        <v>8576</v>
      </c>
      <c r="H7" s="18">
        <v>23908</v>
      </c>
      <c r="I7" s="19">
        <v>11383</v>
      </c>
      <c r="J7" s="17">
        <v>205055</v>
      </c>
      <c r="K7" s="18">
        <v>72375</v>
      </c>
      <c r="L7" s="18">
        <v>422</v>
      </c>
      <c r="M7" s="18">
        <v>85192</v>
      </c>
      <c r="N7" s="18">
        <v>2807</v>
      </c>
      <c r="O7" s="18">
        <v>8622</v>
      </c>
      <c r="P7" s="18">
        <v>23954</v>
      </c>
      <c r="Q7" s="19">
        <v>11683</v>
      </c>
      <c r="R7" s="17">
        <v>206152</v>
      </c>
      <c r="S7" s="18">
        <v>72572</v>
      </c>
      <c r="T7" s="18">
        <v>444</v>
      </c>
      <c r="U7" s="18">
        <v>86095</v>
      </c>
      <c r="V7" s="18">
        <v>2805</v>
      </c>
      <c r="W7" s="18">
        <v>8689</v>
      </c>
      <c r="X7" s="18">
        <v>23996</v>
      </c>
      <c r="Y7" s="19">
        <v>11551</v>
      </c>
      <c r="Z7" s="17">
        <v>206101</v>
      </c>
      <c r="AA7" s="18">
        <v>72139</v>
      </c>
      <c r="AB7" s="18">
        <v>452</v>
      </c>
      <c r="AC7" s="18">
        <v>86534</v>
      </c>
      <c r="AD7" s="18">
        <v>2805</v>
      </c>
      <c r="AE7" s="18">
        <v>8732</v>
      </c>
      <c r="AF7" s="18">
        <v>24026</v>
      </c>
      <c r="AG7" s="19">
        <v>11413</v>
      </c>
    </row>
    <row r="8" spans="1:33" x14ac:dyDescent="0.3">
      <c r="A8" s="22" t="s">
        <v>10</v>
      </c>
      <c r="B8" s="3">
        <v>3572</v>
      </c>
      <c r="C8" s="3">
        <v>505</v>
      </c>
      <c r="D8" s="3">
        <v>89</v>
      </c>
      <c r="E8" s="3">
        <v>950</v>
      </c>
      <c r="F8" s="3">
        <v>1</v>
      </c>
      <c r="G8" s="3">
        <v>498</v>
      </c>
      <c r="H8" s="3">
        <v>515</v>
      </c>
      <c r="I8" s="4">
        <v>1014</v>
      </c>
      <c r="J8" s="3">
        <v>3579</v>
      </c>
      <c r="K8" s="3">
        <v>507</v>
      </c>
      <c r="L8" s="3">
        <v>90</v>
      </c>
      <c r="M8" s="3">
        <v>965</v>
      </c>
      <c r="N8" s="3">
        <v>1</v>
      </c>
      <c r="O8" s="3">
        <v>498</v>
      </c>
      <c r="P8" s="3">
        <v>516</v>
      </c>
      <c r="Q8" s="4">
        <v>1002</v>
      </c>
      <c r="R8" s="3">
        <v>3562</v>
      </c>
      <c r="S8" s="3">
        <v>511</v>
      </c>
      <c r="T8" s="3">
        <v>90</v>
      </c>
      <c r="U8" s="3">
        <v>982</v>
      </c>
      <c r="V8" s="3">
        <v>1</v>
      </c>
      <c r="W8" s="3">
        <v>499</v>
      </c>
      <c r="X8" s="3">
        <v>516</v>
      </c>
      <c r="Y8" s="4">
        <v>963</v>
      </c>
      <c r="Z8" s="3">
        <v>3551</v>
      </c>
      <c r="AA8" s="3">
        <v>509</v>
      </c>
      <c r="AB8" s="3">
        <v>91</v>
      </c>
      <c r="AC8" s="3">
        <v>978</v>
      </c>
      <c r="AD8" s="3">
        <v>1</v>
      </c>
      <c r="AE8" s="3">
        <v>500</v>
      </c>
      <c r="AF8" s="3">
        <v>516</v>
      </c>
      <c r="AG8" s="4">
        <v>956</v>
      </c>
    </row>
    <row r="9" spans="1:33" x14ac:dyDescent="0.3">
      <c r="A9" s="23" t="s">
        <v>11</v>
      </c>
      <c r="B9" s="5">
        <v>113</v>
      </c>
      <c r="C9" s="5">
        <v>76</v>
      </c>
      <c r="D9" s="5">
        <v>1</v>
      </c>
      <c r="E9" s="5">
        <v>31</v>
      </c>
      <c r="F9" s="5" t="s">
        <v>12</v>
      </c>
      <c r="G9" s="5" t="s">
        <v>12</v>
      </c>
      <c r="H9" s="5" t="s">
        <v>12</v>
      </c>
      <c r="I9" s="6">
        <v>5</v>
      </c>
      <c r="J9" s="5">
        <v>112</v>
      </c>
      <c r="K9" s="5">
        <v>75</v>
      </c>
      <c r="L9" s="5">
        <v>1</v>
      </c>
      <c r="M9" s="5">
        <v>31</v>
      </c>
      <c r="N9" s="5" t="s">
        <v>12</v>
      </c>
      <c r="O9" s="5" t="s">
        <v>12</v>
      </c>
      <c r="P9" s="5" t="s">
        <v>12</v>
      </c>
      <c r="Q9" s="6">
        <v>5</v>
      </c>
      <c r="R9" s="5">
        <v>112</v>
      </c>
      <c r="S9" s="5">
        <v>75</v>
      </c>
      <c r="T9" s="5">
        <v>1</v>
      </c>
      <c r="U9" s="5">
        <v>31</v>
      </c>
      <c r="V9" s="5" t="s">
        <v>12</v>
      </c>
      <c r="W9" s="5" t="s">
        <v>12</v>
      </c>
      <c r="X9" s="5" t="s">
        <v>12</v>
      </c>
      <c r="Y9" s="6">
        <v>5</v>
      </c>
      <c r="Z9" s="5">
        <v>111</v>
      </c>
      <c r="AA9" s="5">
        <v>74</v>
      </c>
      <c r="AB9" s="5">
        <v>1</v>
      </c>
      <c r="AC9" s="5">
        <v>33</v>
      </c>
      <c r="AD9" s="5" t="s">
        <v>12</v>
      </c>
      <c r="AE9" s="5" t="s">
        <v>12</v>
      </c>
      <c r="AF9" s="5" t="s">
        <v>12</v>
      </c>
      <c r="AG9" s="6">
        <v>3</v>
      </c>
    </row>
    <row r="10" spans="1:33" x14ac:dyDescent="0.3">
      <c r="A10" s="23" t="s">
        <v>13</v>
      </c>
      <c r="B10" s="5">
        <v>19669</v>
      </c>
      <c r="C10" s="5">
        <v>8637</v>
      </c>
      <c r="D10" s="5">
        <v>35</v>
      </c>
      <c r="E10" s="5">
        <v>9180</v>
      </c>
      <c r="F10" s="5">
        <v>2</v>
      </c>
      <c r="G10" s="5">
        <v>46</v>
      </c>
      <c r="H10" s="5" t="s">
        <v>12</v>
      </c>
      <c r="I10" s="6">
        <v>1769</v>
      </c>
      <c r="J10" s="5">
        <v>19761</v>
      </c>
      <c r="K10" s="5">
        <v>8643</v>
      </c>
      <c r="L10" s="5">
        <v>37</v>
      </c>
      <c r="M10" s="5">
        <v>9222</v>
      </c>
      <c r="N10" s="5">
        <v>2</v>
      </c>
      <c r="O10" s="5">
        <v>47</v>
      </c>
      <c r="P10" s="5" t="s">
        <v>12</v>
      </c>
      <c r="Q10" s="6">
        <v>1810</v>
      </c>
      <c r="R10" s="5">
        <v>19881</v>
      </c>
      <c r="S10" s="5">
        <v>8676</v>
      </c>
      <c r="T10" s="5">
        <v>39</v>
      </c>
      <c r="U10" s="5">
        <v>9283</v>
      </c>
      <c r="V10" s="5">
        <v>2</v>
      </c>
      <c r="W10" s="5">
        <v>51</v>
      </c>
      <c r="X10" s="5" t="s">
        <v>12</v>
      </c>
      <c r="Y10" s="6">
        <v>1830</v>
      </c>
      <c r="Z10" s="5">
        <v>19852</v>
      </c>
      <c r="AA10" s="5">
        <v>8700</v>
      </c>
      <c r="AB10" s="5">
        <v>37</v>
      </c>
      <c r="AC10" s="5">
        <v>9228</v>
      </c>
      <c r="AD10" s="5">
        <v>2</v>
      </c>
      <c r="AE10" s="5">
        <v>51</v>
      </c>
      <c r="AF10" s="5" t="s">
        <v>12</v>
      </c>
      <c r="AG10" s="6">
        <v>1834</v>
      </c>
    </row>
    <row r="11" spans="1:33" x14ac:dyDescent="0.3">
      <c r="A11" s="23" t="s">
        <v>14</v>
      </c>
      <c r="B11" s="5">
        <v>1659</v>
      </c>
      <c r="C11" s="5">
        <v>699</v>
      </c>
      <c r="D11" s="5">
        <v>2</v>
      </c>
      <c r="E11" s="5">
        <v>403</v>
      </c>
      <c r="F11" s="5" t="s">
        <v>12</v>
      </c>
      <c r="G11" s="5">
        <v>2</v>
      </c>
      <c r="H11" s="5" t="s">
        <v>12</v>
      </c>
      <c r="I11" s="6">
        <v>553</v>
      </c>
      <c r="J11" s="5">
        <v>1661</v>
      </c>
      <c r="K11" s="5">
        <v>705</v>
      </c>
      <c r="L11" s="5">
        <v>2</v>
      </c>
      <c r="M11" s="5">
        <v>403</v>
      </c>
      <c r="N11" s="5" t="s">
        <v>12</v>
      </c>
      <c r="O11" s="5">
        <v>2</v>
      </c>
      <c r="P11" s="5" t="s">
        <v>12</v>
      </c>
      <c r="Q11" s="6">
        <v>549</v>
      </c>
      <c r="R11" s="5">
        <v>1649</v>
      </c>
      <c r="S11" s="5">
        <v>696</v>
      </c>
      <c r="T11" s="5">
        <v>2</v>
      </c>
      <c r="U11" s="5">
        <v>403</v>
      </c>
      <c r="V11" s="5" t="s">
        <v>12</v>
      </c>
      <c r="W11" s="5">
        <v>2</v>
      </c>
      <c r="X11" s="5" t="s">
        <v>12</v>
      </c>
      <c r="Y11" s="6">
        <v>546</v>
      </c>
      <c r="Z11" s="5">
        <v>1639</v>
      </c>
      <c r="AA11" s="5">
        <v>694</v>
      </c>
      <c r="AB11" s="5">
        <v>2</v>
      </c>
      <c r="AC11" s="5">
        <v>398</v>
      </c>
      <c r="AD11" s="5" t="s">
        <v>12</v>
      </c>
      <c r="AE11" s="5">
        <v>2</v>
      </c>
      <c r="AF11" s="5" t="s">
        <v>12</v>
      </c>
      <c r="AG11" s="6">
        <v>543</v>
      </c>
    </row>
    <row r="12" spans="1:33" x14ac:dyDescent="0.3">
      <c r="A12" s="23" t="s">
        <v>15</v>
      </c>
      <c r="B12" s="5">
        <v>480</v>
      </c>
      <c r="C12" s="5">
        <v>378</v>
      </c>
      <c r="D12" s="5">
        <v>16</v>
      </c>
      <c r="E12" s="5">
        <v>81</v>
      </c>
      <c r="F12" s="5">
        <v>1</v>
      </c>
      <c r="G12" s="5">
        <v>3</v>
      </c>
      <c r="H12" s="5" t="s">
        <v>12</v>
      </c>
      <c r="I12" s="6">
        <v>1</v>
      </c>
      <c r="J12" s="5">
        <v>484</v>
      </c>
      <c r="K12" s="5">
        <v>380</v>
      </c>
      <c r="L12" s="5">
        <v>18</v>
      </c>
      <c r="M12" s="5">
        <v>80</v>
      </c>
      <c r="N12" s="5">
        <v>1</v>
      </c>
      <c r="O12" s="5">
        <v>3</v>
      </c>
      <c r="P12" s="5" t="s">
        <v>12</v>
      </c>
      <c r="Q12" s="6">
        <v>2</v>
      </c>
      <c r="R12" s="5">
        <v>482</v>
      </c>
      <c r="S12" s="5">
        <v>377</v>
      </c>
      <c r="T12" s="5">
        <v>18</v>
      </c>
      <c r="U12" s="5">
        <v>81</v>
      </c>
      <c r="V12" s="5">
        <v>1</v>
      </c>
      <c r="W12" s="5">
        <v>3</v>
      </c>
      <c r="X12" s="5" t="s">
        <v>12</v>
      </c>
      <c r="Y12" s="6">
        <v>2</v>
      </c>
      <c r="Z12" s="5">
        <v>475</v>
      </c>
      <c r="AA12" s="5">
        <v>372</v>
      </c>
      <c r="AB12" s="5">
        <v>18</v>
      </c>
      <c r="AC12" s="5">
        <v>79</v>
      </c>
      <c r="AD12" s="5">
        <v>1</v>
      </c>
      <c r="AE12" s="5">
        <v>3</v>
      </c>
      <c r="AF12" s="5" t="s">
        <v>12</v>
      </c>
      <c r="AG12" s="6">
        <v>2</v>
      </c>
    </row>
    <row r="13" spans="1:33" x14ac:dyDescent="0.3">
      <c r="A13" s="23" t="s">
        <v>16</v>
      </c>
      <c r="B13" s="5">
        <v>20404</v>
      </c>
      <c r="C13" s="5">
        <v>9018</v>
      </c>
      <c r="D13" s="5">
        <v>17</v>
      </c>
      <c r="E13" s="5">
        <v>11352</v>
      </c>
      <c r="F13" s="5" t="s">
        <v>12</v>
      </c>
      <c r="G13" s="5">
        <v>6</v>
      </c>
      <c r="H13" s="5" t="s">
        <v>12</v>
      </c>
      <c r="I13" s="6">
        <v>11</v>
      </c>
      <c r="J13" s="5">
        <v>20455</v>
      </c>
      <c r="K13" s="5">
        <v>9000</v>
      </c>
      <c r="L13" s="5">
        <v>17</v>
      </c>
      <c r="M13" s="5">
        <v>11423</v>
      </c>
      <c r="N13" s="5" t="s">
        <v>12</v>
      </c>
      <c r="O13" s="5">
        <v>6</v>
      </c>
      <c r="P13" s="5" t="s">
        <v>12</v>
      </c>
      <c r="Q13" s="6">
        <v>9</v>
      </c>
      <c r="R13" s="5">
        <v>20434</v>
      </c>
      <c r="S13" s="5">
        <v>8947</v>
      </c>
      <c r="T13" s="5">
        <v>17</v>
      </c>
      <c r="U13" s="5">
        <v>11455</v>
      </c>
      <c r="V13" s="5" t="s">
        <v>12</v>
      </c>
      <c r="W13" s="5">
        <v>6</v>
      </c>
      <c r="X13" s="5" t="s">
        <v>12</v>
      </c>
      <c r="Y13" s="6">
        <v>9</v>
      </c>
      <c r="Z13" s="5">
        <v>20041</v>
      </c>
      <c r="AA13" s="5">
        <v>8723</v>
      </c>
      <c r="AB13" s="5">
        <v>17</v>
      </c>
      <c r="AC13" s="5">
        <v>11287</v>
      </c>
      <c r="AD13" s="5" t="s">
        <v>12</v>
      </c>
      <c r="AE13" s="5">
        <v>7</v>
      </c>
      <c r="AF13" s="5" t="s">
        <v>12</v>
      </c>
      <c r="AG13" s="6">
        <v>7</v>
      </c>
    </row>
    <row r="14" spans="1:33" x14ac:dyDescent="0.3">
      <c r="A14" s="23" t="s">
        <v>17</v>
      </c>
      <c r="B14" s="5">
        <v>28362</v>
      </c>
      <c r="C14" s="5">
        <v>16890</v>
      </c>
      <c r="D14" s="5">
        <v>113</v>
      </c>
      <c r="E14" s="5">
        <v>11112</v>
      </c>
      <c r="F14" s="5">
        <v>27</v>
      </c>
      <c r="G14" s="5">
        <v>29</v>
      </c>
      <c r="H14" s="5">
        <v>1</v>
      </c>
      <c r="I14" s="6">
        <v>190</v>
      </c>
      <c r="J14" s="5">
        <v>28404</v>
      </c>
      <c r="K14" s="5">
        <v>16888</v>
      </c>
      <c r="L14" s="5">
        <v>118</v>
      </c>
      <c r="M14" s="5">
        <v>11161</v>
      </c>
      <c r="N14" s="5">
        <v>27</v>
      </c>
      <c r="O14" s="5">
        <v>30</v>
      </c>
      <c r="P14" s="5">
        <v>1</v>
      </c>
      <c r="Q14" s="6">
        <v>179</v>
      </c>
      <c r="R14" s="5">
        <v>28464</v>
      </c>
      <c r="S14" s="5">
        <v>16927</v>
      </c>
      <c r="T14" s="5">
        <v>120</v>
      </c>
      <c r="U14" s="5">
        <v>11195</v>
      </c>
      <c r="V14" s="5">
        <v>27</v>
      </c>
      <c r="W14" s="5">
        <v>30</v>
      </c>
      <c r="X14" s="5">
        <v>1</v>
      </c>
      <c r="Y14" s="6">
        <v>164</v>
      </c>
      <c r="Z14" s="5">
        <v>28318</v>
      </c>
      <c r="AA14" s="5">
        <v>16841</v>
      </c>
      <c r="AB14" s="5">
        <v>119</v>
      </c>
      <c r="AC14" s="5">
        <v>11137</v>
      </c>
      <c r="AD14" s="5">
        <v>27</v>
      </c>
      <c r="AE14" s="5">
        <v>30</v>
      </c>
      <c r="AF14" s="5">
        <v>1</v>
      </c>
      <c r="AG14" s="6">
        <v>163</v>
      </c>
    </row>
    <row r="15" spans="1:33" x14ac:dyDescent="0.3">
      <c r="A15" s="23" t="s">
        <v>18</v>
      </c>
      <c r="B15" s="5">
        <v>8884</v>
      </c>
      <c r="C15" s="5">
        <v>3653</v>
      </c>
      <c r="D15" s="5">
        <v>5</v>
      </c>
      <c r="E15" s="5">
        <v>5199</v>
      </c>
      <c r="F15" s="5">
        <v>2</v>
      </c>
      <c r="G15" s="5">
        <v>2</v>
      </c>
      <c r="H15" s="5" t="s">
        <v>12</v>
      </c>
      <c r="I15" s="6">
        <v>23</v>
      </c>
      <c r="J15" s="5">
        <v>8882</v>
      </c>
      <c r="K15" s="5">
        <v>3689</v>
      </c>
      <c r="L15" s="5">
        <v>5</v>
      </c>
      <c r="M15" s="5">
        <v>5163</v>
      </c>
      <c r="N15" s="5">
        <v>2</v>
      </c>
      <c r="O15" s="5">
        <v>3</v>
      </c>
      <c r="P15" s="5" t="s">
        <v>12</v>
      </c>
      <c r="Q15" s="6">
        <v>20</v>
      </c>
      <c r="R15" s="5">
        <v>8872</v>
      </c>
      <c r="S15" s="5">
        <v>3712</v>
      </c>
      <c r="T15" s="5">
        <v>5</v>
      </c>
      <c r="U15" s="5">
        <v>5131</v>
      </c>
      <c r="V15" s="5">
        <v>2</v>
      </c>
      <c r="W15" s="5">
        <v>3</v>
      </c>
      <c r="X15" s="5" t="s">
        <v>12</v>
      </c>
      <c r="Y15" s="6">
        <v>19</v>
      </c>
      <c r="Z15" s="5">
        <v>8827</v>
      </c>
      <c r="AA15" s="5">
        <v>3747</v>
      </c>
      <c r="AB15" s="5">
        <v>5</v>
      </c>
      <c r="AC15" s="5">
        <v>5052</v>
      </c>
      <c r="AD15" s="5">
        <v>3</v>
      </c>
      <c r="AE15" s="5">
        <v>3</v>
      </c>
      <c r="AF15" s="5" t="s">
        <v>12</v>
      </c>
      <c r="AG15" s="6">
        <v>17</v>
      </c>
    </row>
    <row r="16" spans="1:33" x14ac:dyDescent="0.3">
      <c r="A16" s="23" t="s">
        <v>19</v>
      </c>
      <c r="B16" s="5">
        <v>10758</v>
      </c>
      <c r="C16" s="5">
        <v>3699</v>
      </c>
      <c r="D16" s="5">
        <v>4</v>
      </c>
      <c r="E16" s="5">
        <v>5553</v>
      </c>
      <c r="F16" s="5">
        <v>18</v>
      </c>
      <c r="G16" s="5">
        <v>24</v>
      </c>
      <c r="H16" s="5">
        <v>1</v>
      </c>
      <c r="I16" s="6">
        <v>1459</v>
      </c>
      <c r="J16" s="5">
        <v>11211</v>
      </c>
      <c r="K16" s="5">
        <v>3713</v>
      </c>
      <c r="L16" s="5">
        <v>4</v>
      </c>
      <c r="M16" s="5">
        <v>5623</v>
      </c>
      <c r="N16" s="5">
        <v>18</v>
      </c>
      <c r="O16" s="5">
        <v>23</v>
      </c>
      <c r="P16" s="5">
        <v>1</v>
      </c>
      <c r="Q16" s="6">
        <v>1829</v>
      </c>
      <c r="R16" s="5">
        <v>11049</v>
      </c>
      <c r="S16" s="5">
        <v>3746</v>
      </c>
      <c r="T16" s="5">
        <v>4</v>
      </c>
      <c r="U16" s="5">
        <v>5589</v>
      </c>
      <c r="V16" s="5">
        <v>18</v>
      </c>
      <c r="W16" s="5">
        <v>25</v>
      </c>
      <c r="X16" s="5">
        <v>1</v>
      </c>
      <c r="Y16" s="6">
        <v>1666</v>
      </c>
      <c r="Z16" s="5">
        <v>10801</v>
      </c>
      <c r="AA16" s="5">
        <v>3707</v>
      </c>
      <c r="AB16" s="5">
        <v>4</v>
      </c>
      <c r="AC16" s="5">
        <v>5522</v>
      </c>
      <c r="AD16" s="5">
        <v>18</v>
      </c>
      <c r="AE16" s="5">
        <v>25</v>
      </c>
      <c r="AF16" s="5">
        <v>1</v>
      </c>
      <c r="AG16" s="6">
        <v>1524</v>
      </c>
    </row>
    <row r="17" spans="1:33" x14ac:dyDescent="0.3">
      <c r="A17" s="23" t="s">
        <v>20</v>
      </c>
      <c r="B17" s="5">
        <v>8981</v>
      </c>
      <c r="C17" s="5">
        <v>3898</v>
      </c>
      <c r="D17" s="5">
        <v>7</v>
      </c>
      <c r="E17" s="5">
        <v>4753</v>
      </c>
      <c r="F17" s="5">
        <v>15</v>
      </c>
      <c r="G17" s="5">
        <v>265</v>
      </c>
      <c r="H17" s="5">
        <v>7</v>
      </c>
      <c r="I17" s="6">
        <v>36</v>
      </c>
      <c r="J17" s="5">
        <v>9081</v>
      </c>
      <c r="K17" s="5">
        <v>3919</v>
      </c>
      <c r="L17" s="5">
        <v>8</v>
      </c>
      <c r="M17" s="5">
        <v>4831</v>
      </c>
      <c r="N17" s="5">
        <v>14</v>
      </c>
      <c r="O17" s="5">
        <v>265</v>
      </c>
      <c r="P17" s="5">
        <v>7</v>
      </c>
      <c r="Q17" s="6">
        <v>37</v>
      </c>
      <c r="R17" s="5">
        <v>9204</v>
      </c>
      <c r="S17" s="5">
        <v>3920</v>
      </c>
      <c r="T17" s="5">
        <v>11</v>
      </c>
      <c r="U17" s="5">
        <v>4946</v>
      </c>
      <c r="V17" s="5">
        <v>15</v>
      </c>
      <c r="W17" s="5">
        <v>267</v>
      </c>
      <c r="X17" s="5">
        <v>7</v>
      </c>
      <c r="Y17" s="6">
        <v>38</v>
      </c>
      <c r="Z17" s="5">
        <v>9309</v>
      </c>
      <c r="AA17" s="5">
        <v>3912</v>
      </c>
      <c r="AB17" s="5">
        <v>12</v>
      </c>
      <c r="AC17" s="5">
        <v>5054</v>
      </c>
      <c r="AD17" s="5">
        <v>15</v>
      </c>
      <c r="AE17" s="5">
        <v>271</v>
      </c>
      <c r="AF17" s="5">
        <v>7</v>
      </c>
      <c r="AG17" s="6">
        <v>38</v>
      </c>
    </row>
    <row r="18" spans="1:33" x14ac:dyDescent="0.3">
      <c r="A18" s="23" t="s">
        <v>21</v>
      </c>
      <c r="B18" s="5">
        <v>2434</v>
      </c>
      <c r="C18" s="5">
        <v>1408</v>
      </c>
      <c r="D18" s="5">
        <v>2</v>
      </c>
      <c r="E18" s="5">
        <v>1016</v>
      </c>
      <c r="F18" s="5">
        <v>2</v>
      </c>
      <c r="G18" s="5">
        <v>6</v>
      </c>
      <c r="H18" s="5" t="s">
        <v>12</v>
      </c>
      <c r="I18" s="6" t="s">
        <v>12</v>
      </c>
      <c r="J18" s="5">
        <v>2447</v>
      </c>
      <c r="K18" s="5">
        <v>1422</v>
      </c>
      <c r="L18" s="5">
        <v>3</v>
      </c>
      <c r="M18" s="5">
        <v>1014</v>
      </c>
      <c r="N18" s="5">
        <v>2</v>
      </c>
      <c r="O18" s="5">
        <v>6</v>
      </c>
      <c r="P18" s="5" t="s">
        <v>12</v>
      </c>
      <c r="Q18" s="6" t="s">
        <v>12</v>
      </c>
      <c r="R18" s="5">
        <v>2463</v>
      </c>
      <c r="S18" s="5">
        <v>1435</v>
      </c>
      <c r="T18" s="5">
        <v>3</v>
      </c>
      <c r="U18" s="5">
        <v>1017</v>
      </c>
      <c r="V18" s="5">
        <v>2</v>
      </c>
      <c r="W18" s="5">
        <v>6</v>
      </c>
      <c r="X18" s="5" t="s">
        <v>12</v>
      </c>
      <c r="Y18" s="6" t="s">
        <v>12</v>
      </c>
      <c r="Z18" s="5">
        <v>2435</v>
      </c>
      <c r="AA18" s="5">
        <v>1423</v>
      </c>
      <c r="AB18" s="5">
        <v>3</v>
      </c>
      <c r="AC18" s="5">
        <v>1001</v>
      </c>
      <c r="AD18" s="5">
        <v>2</v>
      </c>
      <c r="AE18" s="5">
        <v>6</v>
      </c>
      <c r="AF18" s="5" t="s">
        <v>12</v>
      </c>
      <c r="AG18" s="6" t="s">
        <v>12</v>
      </c>
    </row>
    <row r="19" spans="1:33" x14ac:dyDescent="0.3">
      <c r="A19" s="23" t="s">
        <v>22</v>
      </c>
      <c r="B19" s="5">
        <v>3398</v>
      </c>
      <c r="C19" s="5">
        <v>2420</v>
      </c>
      <c r="D19" s="5">
        <v>38</v>
      </c>
      <c r="E19" s="5">
        <v>778</v>
      </c>
      <c r="F19" s="5">
        <v>5</v>
      </c>
      <c r="G19" s="5">
        <v>150</v>
      </c>
      <c r="H19" s="5" t="s">
        <v>12</v>
      </c>
      <c r="I19" s="6">
        <v>7</v>
      </c>
      <c r="J19" s="5">
        <v>3488</v>
      </c>
      <c r="K19" s="5">
        <v>2478</v>
      </c>
      <c r="L19" s="5">
        <v>38</v>
      </c>
      <c r="M19" s="5">
        <v>810</v>
      </c>
      <c r="N19" s="5">
        <v>5</v>
      </c>
      <c r="O19" s="5">
        <v>151</v>
      </c>
      <c r="P19" s="5" t="s">
        <v>12</v>
      </c>
      <c r="Q19" s="6">
        <v>6</v>
      </c>
      <c r="R19" s="5">
        <v>3553</v>
      </c>
      <c r="S19" s="5">
        <v>2512</v>
      </c>
      <c r="T19" s="5">
        <v>38</v>
      </c>
      <c r="U19" s="5">
        <v>841</v>
      </c>
      <c r="V19" s="5">
        <v>5</v>
      </c>
      <c r="W19" s="5">
        <v>151</v>
      </c>
      <c r="X19" s="5" t="s">
        <v>12</v>
      </c>
      <c r="Y19" s="6">
        <v>6</v>
      </c>
      <c r="Z19" s="5">
        <v>3595</v>
      </c>
      <c r="AA19" s="5">
        <v>2531</v>
      </c>
      <c r="AB19" s="5">
        <v>38</v>
      </c>
      <c r="AC19" s="5">
        <v>869</v>
      </c>
      <c r="AD19" s="5">
        <v>5</v>
      </c>
      <c r="AE19" s="5">
        <v>149</v>
      </c>
      <c r="AF19" s="5" t="s">
        <v>12</v>
      </c>
      <c r="AG19" s="6">
        <v>3</v>
      </c>
    </row>
    <row r="20" spans="1:33" x14ac:dyDescent="0.3">
      <c r="A20" s="23" t="s">
        <v>23</v>
      </c>
      <c r="B20" s="5">
        <v>32927</v>
      </c>
      <c r="C20" s="5">
        <v>14724</v>
      </c>
      <c r="D20" s="5">
        <v>34</v>
      </c>
      <c r="E20" s="5">
        <v>15551</v>
      </c>
      <c r="F20" s="5">
        <v>53</v>
      </c>
      <c r="G20" s="5">
        <v>796</v>
      </c>
      <c r="H20" s="5">
        <v>14</v>
      </c>
      <c r="I20" s="6">
        <v>1755</v>
      </c>
      <c r="J20" s="5">
        <v>33294</v>
      </c>
      <c r="K20" s="5">
        <v>14720</v>
      </c>
      <c r="L20" s="5">
        <v>38</v>
      </c>
      <c r="M20" s="5">
        <v>15905</v>
      </c>
      <c r="N20" s="5">
        <v>54</v>
      </c>
      <c r="O20" s="5">
        <v>809</v>
      </c>
      <c r="P20" s="5">
        <v>14</v>
      </c>
      <c r="Q20" s="6">
        <v>1754</v>
      </c>
      <c r="R20" s="5">
        <v>33681</v>
      </c>
      <c r="S20" s="5">
        <v>14760</v>
      </c>
      <c r="T20" s="5">
        <v>42</v>
      </c>
      <c r="U20" s="5">
        <v>16235</v>
      </c>
      <c r="V20" s="5">
        <v>54</v>
      </c>
      <c r="W20" s="5">
        <v>818</v>
      </c>
      <c r="X20" s="5">
        <v>14</v>
      </c>
      <c r="Y20" s="6">
        <v>1758</v>
      </c>
      <c r="Z20" s="5">
        <v>33972</v>
      </c>
      <c r="AA20" s="5">
        <v>14656</v>
      </c>
      <c r="AB20" s="5">
        <v>46</v>
      </c>
      <c r="AC20" s="5">
        <v>16611</v>
      </c>
      <c r="AD20" s="5">
        <v>55</v>
      </c>
      <c r="AE20" s="5">
        <v>834</v>
      </c>
      <c r="AF20" s="5">
        <v>15</v>
      </c>
      <c r="AG20" s="6">
        <v>1755</v>
      </c>
    </row>
    <row r="21" spans="1:33" x14ac:dyDescent="0.3">
      <c r="A21" s="23" t="s">
        <v>24</v>
      </c>
      <c r="B21" s="5">
        <v>7237</v>
      </c>
      <c r="C21" s="5">
        <v>2371</v>
      </c>
      <c r="D21" s="5">
        <v>7</v>
      </c>
      <c r="E21" s="5">
        <v>4141</v>
      </c>
      <c r="F21" s="5">
        <v>17</v>
      </c>
      <c r="G21" s="5">
        <v>106</v>
      </c>
      <c r="H21" s="5">
        <v>19</v>
      </c>
      <c r="I21" s="6">
        <v>576</v>
      </c>
      <c r="J21" s="5">
        <v>7398</v>
      </c>
      <c r="K21" s="5">
        <v>2387</v>
      </c>
      <c r="L21" s="5">
        <v>8</v>
      </c>
      <c r="M21" s="5">
        <v>4296</v>
      </c>
      <c r="N21" s="5">
        <v>18</v>
      </c>
      <c r="O21" s="5">
        <v>110</v>
      </c>
      <c r="P21" s="5">
        <v>19</v>
      </c>
      <c r="Q21" s="6">
        <v>560</v>
      </c>
      <c r="R21" s="5">
        <v>7434</v>
      </c>
      <c r="S21" s="5">
        <v>2407</v>
      </c>
      <c r="T21" s="5">
        <v>14</v>
      </c>
      <c r="U21" s="5">
        <v>4323</v>
      </c>
      <c r="V21" s="5">
        <v>17</v>
      </c>
      <c r="W21" s="5">
        <v>110</v>
      </c>
      <c r="X21" s="5">
        <v>19</v>
      </c>
      <c r="Y21" s="6">
        <v>544</v>
      </c>
      <c r="Z21" s="5">
        <v>7426</v>
      </c>
      <c r="AA21" s="5">
        <v>2381</v>
      </c>
      <c r="AB21" s="5">
        <v>14</v>
      </c>
      <c r="AC21" s="5">
        <v>4350</v>
      </c>
      <c r="AD21" s="5">
        <v>17</v>
      </c>
      <c r="AE21" s="5">
        <v>111</v>
      </c>
      <c r="AF21" s="5">
        <v>19</v>
      </c>
      <c r="AG21" s="6">
        <v>534</v>
      </c>
    </row>
    <row r="22" spans="1:33" ht="28.8" x14ac:dyDescent="0.3">
      <c r="A22" s="23" t="s">
        <v>25</v>
      </c>
      <c r="B22" s="5">
        <v>2914</v>
      </c>
      <c r="C22" s="5">
        <v>18</v>
      </c>
      <c r="D22" s="5">
        <v>4</v>
      </c>
      <c r="E22" s="5">
        <v>33</v>
      </c>
      <c r="F22" s="5">
        <v>1350</v>
      </c>
      <c r="G22" s="5">
        <v>34</v>
      </c>
      <c r="H22" s="5">
        <v>1475</v>
      </c>
      <c r="I22" s="6" t="s">
        <v>12</v>
      </c>
      <c r="J22" s="5">
        <v>2914</v>
      </c>
      <c r="K22" s="5">
        <v>19</v>
      </c>
      <c r="L22" s="5">
        <v>5</v>
      </c>
      <c r="M22" s="5">
        <v>31</v>
      </c>
      <c r="N22" s="5">
        <v>1350</v>
      </c>
      <c r="O22" s="5">
        <v>35</v>
      </c>
      <c r="P22" s="5">
        <v>1474</v>
      </c>
      <c r="Q22" s="6" t="s">
        <v>12</v>
      </c>
      <c r="R22" s="5">
        <v>2919</v>
      </c>
      <c r="S22" s="5">
        <v>18</v>
      </c>
      <c r="T22" s="5">
        <v>5</v>
      </c>
      <c r="U22" s="5">
        <v>35</v>
      </c>
      <c r="V22" s="5">
        <v>1351</v>
      </c>
      <c r="W22" s="5">
        <v>36</v>
      </c>
      <c r="X22" s="5">
        <v>1474</v>
      </c>
      <c r="Y22" s="6" t="s">
        <v>12</v>
      </c>
      <c r="Z22" s="5">
        <v>2918</v>
      </c>
      <c r="AA22" s="5">
        <v>19</v>
      </c>
      <c r="AB22" s="5">
        <v>5</v>
      </c>
      <c r="AC22" s="5">
        <v>35</v>
      </c>
      <c r="AD22" s="5">
        <v>1350</v>
      </c>
      <c r="AE22" s="5">
        <v>35</v>
      </c>
      <c r="AF22" s="5">
        <v>1474</v>
      </c>
      <c r="AG22" s="6" t="s">
        <v>12</v>
      </c>
    </row>
    <row r="23" spans="1:33" x14ac:dyDescent="0.3">
      <c r="A23" s="23" t="s">
        <v>26</v>
      </c>
      <c r="B23" s="5">
        <v>6124</v>
      </c>
      <c r="C23" s="5">
        <v>789</v>
      </c>
      <c r="D23" s="5">
        <v>4</v>
      </c>
      <c r="E23" s="5">
        <v>3178</v>
      </c>
      <c r="F23" s="5">
        <v>840</v>
      </c>
      <c r="G23" s="5">
        <v>877</v>
      </c>
      <c r="H23" s="5">
        <v>213</v>
      </c>
      <c r="I23" s="6">
        <v>223</v>
      </c>
      <c r="J23" s="5">
        <v>6118</v>
      </c>
      <c r="K23" s="5">
        <v>785</v>
      </c>
      <c r="L23" s="5">
        <v>7</v>
      </c>
      <c r="M23" s="5">
        <v>3157</v>
      </c>
      <c r="N23" s="5">
        <v>841</v>
      </c>
      <c r="O23" s="5">
        <v>896</v>
      </c>
      <c r="P23" s="5">
        <v>213</v>
      </c>
      <c r="Q23" s="6">
        <v>219</v>
      </c>
      <c r="R23" s="5">
        <v>6262</v>
      </c>
      <c r="S23" s="5">
        <v>793</v>
      </c>
      <c r="T23" s="5">
        <v>11</v>
      </c>
      <c r="U23" s="5">
        <v>3266</v>
      </c>
      <c r="V23" s="5">
        <v>838</v>
      </c>
      <c r="W23" s="5">
        <v>918</v>
      </c>
      <c r="X23" s="5">
        <v>214</v>
      </c>
      <c r="Y23" s="6">
        <v>222</v>
      </c>
      <c r="Z23" s="5">
        <v>6456</v>
      </c>
      <c r="AA23" s="5">
        <v>788</v>
      </c>
      <c r="AB23" s="5">
        <v>13</v>
      </c>
      <c r="AC23" s="5">
        <v>3443</v>
      </c>
      <c r="AD23" s="5">
        <v>838</v>
      </c>
      <c r="AE23" s="5">
        <v>939</v>
      </c>
      <c r="AF23" s="5">
        <v>210</v>
      </c>
      <c r="AG23" s="6">
        <v>225</v>
      </c>
    </row>
    <row r="24" spans="1:33" x14ac:dyDescent="0.3">
      <c r="A24" s="23" t="s">
        <v>27</v>
      </c>
      <c r="B24" s="5">
        <v>5307</v>
      </c>
      <c r="C24" s="5">
        <v>1192</v>
      </c>
      <c r="D24" s="5">
        <v>6</v>
      </c>
      <c r="E24" s="5">
        <v>1679</v>
      </c>
      <c r="F24" s="5">
        <v>242</v>
      </c>
      <c r="G24" s="5">
        <v>687</v>
      </c>
      <c r="H24" s="5">
        <v>442</v>
      </c>
      <c r="I24" s="6">
        <v>1059</v>
      </c>
      <c r="J24" s="5">
        <v>5332</v>
      </c>
      <c r="K24" s="5">
        <v>1204</v>
      </c>
      <c r="L24" s="5">
        <v>9</v>
      </c>
      <c r="M24" s="5">
        <v>1691</v>
      </c>
      <c r="N24" s="5">
        <v>242</v>
      </c>
      <c r="O24" s="5">
        <v>689</v>
      </c>
      <c r="P24" s="5">
        <v>442</v>
      </c>
      <c r="Q24" s="6">
        <v>1055</v>
      </c>
      <c r="R24" s="5">
        <v>5374</v>
      </c>
      <c r="S24" s="5">
        <v>1211</v>
      </c>
      <c r="T24" s="5">
        <v>9</v>
      </c>
      <c r="U24" s="5">
        <v>1723</v>
      </c>
      <c r="V24" s="5">
        <v>242</v>
      </c>
      <c r="W24" s="5">
        <v>700</v>
      </c>
      <c r="X24" s="5">
        <v>442</v>
      </c>
      <c r="Y24" s="6">
        <v>1047</v>
      </c>
      <c r="Z24" s="5">
        <v>5406</v>
      </c>
      <c r="AA24" s="5">
        <v>1214</v>
      </c>
      <c r="AB24" s="5">
        <v>10</v>
      </c>
      <c r="AC24" s="5">
        <v>1767</v>
      </c>
      <c r="AD24" s="5">
        <v>242</v>
      </c>
      <c r="AE24" s="5">
        <v>700</v>
      </c>
      <c r="AF24" s="5">
        <v>438</v>
      </c>
      <c r="AG24" s="6">
        <v>1035</v>
      </c>
    </row>
    <row r="25" spans="1:33" x14ac:dyDescent="0.3">
      <c r="A25" s="23" t="s">
        <v>28</v>
      </c>
      <c r="B25" s="5">
        <v>14429</v>
      </c>
      <c r="C25" s="5">
        <v>761</v>
      </c>
      <c r="D25" s="5">
        <v>5</v>
      </c>
      <c r="E25" s="5">
        <v>3009</v>
      </c>
      <c r="F25" s="5">
        <v>230</v>
      </c>
      <c r="G25" s="5">
        <v>402</v>
      </c>
      <c r="H25" s="5">
        <v>7322</v>
      </c>
      <c r="I25" s="6">
        <v>2700</v>
      </c>
      <c r="J25" s="5">
        <v>14420</v>
      </c>
      <c r="K25" s="5">
        <v>761</v>
      </c>
      <c r="L25" s="5">
        <v>5</v>
      </c>
      <c r="M25" s="5">
        <v>3046</v>
      </c>
      <c r="N25" s="5">
        <v>227</v>
      </c>
      <c r="O25" s="5">
        <v>413</v>
      </c>
      <c r="P25" s="5">
        <v>7323</v>
      </c>
      <c r="Q25" s="6">
        <v>2645</v>
      </c>
      <c r="R25" s="5">
        <v>14612</v>
      </c>
      <c r="S25" s="5">
        <v>768</v>
      </c>
      <c r="T25" s="5">
        <v>6</v>
      </c>
      <c r="U25" s="5">
        <v>3128</v>
      </c>
      <c r="V25" s="5">
        <v>227</v>
      </c>
      <c r="W25" s="5">
        <v>418</v>
      </c>
      <c r="X25" s="5">
        <v>7335</v>
      </c>
      <c r="Y25" s="6">
        <v>2730</v>
      </c>
      <c r="Z25" s="5">
        <v>14730</v>
      </c>
      <c r="AA25" s="5">
        <v>774</v>
      </c>
      <c r="AB25" s="5">
        <v>8</v>
      </c>
      <c r="AC25" s="5">
        <v>3199</v>
      </c>
      <c r="AD25" s="5">
        <v>226</v>
      </c>
      <c r="AE25" s="5">
        <v>423</v>
      </c>
      <c r="AF25" s="5">
        <v>7328</v>
      </c>
      <c r="AG25" s="6">
        <v>2772</v>
      </c>
    </row>
    <row r="26" spans="1:33" x14ac:dyDescent="0.3">
      <c r="A26" s="23" t="s">
        <v>29</v>
      </c>
      <c r="B26" s="5">
        <v>25881</v>
      </c>
      <c r="C26" s="5">
        <v>1068</v>
      </c>
      <c r="D26" s="5">
        <v>9</v>
      </c>
      <c r="E26" s="5">
        <v>6265</v>
      </c>
      <c r="F26" s="5">
        <v>3</v>
      </c>
      <c r="G26" s="5">
        <v>4641</v>
      </c>
      <c r="H26" s="5">
        <v>13893</v>
      </c>
      <c r="I26" s="6">
        <v>2</v>
      </c>
      <c r="J26" s="5">
        <v>26005</v>
      </c>
      <c r="K26" s="5">
        <v>1080</v>
      </c>
      <c r="L26" s="5">
        <v>9</v>
      </c>
      <c r="M26" s="5">
        <v>6339</v>
      </c>
      <c r="N26" s="5">
        <v>3</v>
      </c>
      <c r="O26" s="5">
        <v>4634</v>
      </c>
      <c r="P26" s="5">
        <v>13938</v>
      </c>
      <c r="Q26" s="6">
        <v>2</v>
      </c>
      <c r="R26" s="5">
        <v>26136</v>
      </c>
      <c r="S26" s="5">
        <v>1081</v>
      </c>
      <c r="T26" s="5">
        <v>9</v>
      </c>
      <c r="U26" s="5">
        <v>6430</v>
      </c>
      <c r="V26" s="5">
        <v>3</v>
      </c>
      <c r="W26" s="5">
        <v>4644</v>
      </c>
      <c r="X26" s="5">
        <v>13967</v>
      </c>
      <c r="Y26" s="6">
        <v>2</v>
      </c>
      <c r="Z26" s="5">
        <v>26231</v>
      </c>
      <c r="AA26" s="5">
        <v>1074</v>
      </c>
      <c r="AB26" s="5">
        <v>9</v>
      </c>
      <c r="AC26" s="5">
        <v>6491</v>
      </c>
      <c r="AD26" s="5">
        <v>3</v>
      </c>
      <c r="AE26" s="5">
        <v>4641</v>
      </c>
      <c r="AF26" s="5">
        <v>14011</v>
      </c>
      <c r="AG26" s="6">
        <v>2</v>
      </c>
    </row>
    <row r="27" spans="1:33" ht="28.8" x14ac:dyDescent="0.3">
      <c r="A27" s="23" t="s">
        <v>30</v>
      </c>
      <c r="B27" s="5" t="s">
        <v>12</v>
      </c>
      <c r="C27" s="5" t="s">
        <v>12</v>
      </c>
      <c r="D27" s="5" t="s">
        <v>12</v>
      </c>
      <c r="E27" s="5" t="s">
        <v>12</v>
      </c>
      <c r="F27" s="5" t="s">
        <v>12</v>
      </c>
      <c r="G27" s="5" t="s">
        <v>12</v>
      </c>
      <c r="H27" s="5" t="s">
        <v>12</v>
      </c>
      <c r="I27" s="6" t="s">
        <v>12</v>
      </c>
      <c r="J27" s="5" t="s">
        <v>12</v>
      </c>
      <c r="K27" s="5" t="s">
        <v>12</v>
      </c>
      <c r="L27" s="5" t="s">
        <v>12</v>
      </c>
      <c r="M27" s="5" t="s">
        <v>12</v>
      </c>
      <c r="N27" s="5" t="s">
        <v>12</v>
      </c>
      <c r="O27" s="5" t="s">
        <v>12</v>
      </c>
      <c r="P27" s="5" t="s">
        <v>12</v>
      </c>
      <c r="Q27" s="6" t="s">
        <v>12</v>
      </c>
      <c r="R27" s="5" t="s">
        <v>12</v>
      </c>
      <c r="S27" s="5" t="s">
        <v>12</v>
      </c>
      <c r="T27" s="5" t="s">
        <v>12</v>
      </c>
      <c r="U27" s="5" t="s">
        <v>12</v>
      </c>
      <c r="V27" s="5" t="s">
        <v>12</v>
      </c>
      <c r="W27" s="5" t="s">
        <v>12</v>
      </c>
      <c r="X27" s="5" t="s">
        <v>12</v>
      </c>
      <c r="Y27" s="6" t="s">
        <v>12</v>
      </c>
      <c r="Z27" s="5" t="s">
        <v>12</v>
      </c>
      <c r="AA27" s="5" t="s">
        <v>12</v>
      </c>
      <c r="AB27" s="5" t="s">
        <v>12</v>
      </c>
      <c r="AC27" s="5" t="s">
        <v>12</v>
      </c>
      <c r="AD27" s="5" t="s">
        <v>12</v>
      </c>
      <c r="AE27" s="5" t="s">
        <v>12</v>
      </c>
      <c r="AF27" s="5" t="s">
        <v>12</v>
      </c>
      <c r="AG27" s="6" t="s">
        <v>12</v>
      </c>
    </row>
    <row r="28" spans="1:33" ht="15" thickBot="1" x14ac:dyDescent="0.35">
      <c r="A28" s="24" t="s">
        <v>31</v>
      </c>
      <c r="B28" s="8">
        <v>9</v>
      </c>
      <c r="C28" s="8" t="s">
        <v>12</v>
      </c>
      <c r="D28" s="8" t="s">
        <v>12</v>
      </c>
      <c r="E28" s="8">
        <v>1</v>
      </c>
      <c r="F28" s="8" t="s">
        <v>12</v>
      </c>
      <c r="G28" s="8">
        <v>2</v>
      </c>
      <c r="H28" s="8">
        <v>6</v>
      </c>
      <c r="I28" s="9" t="s">
        <v>12</v>
      </c>
      <c r="J28" s="8">
        <v>9</v>
      </c>
      <c r="K28" s="8" t="s">
        <v>12</v>
      </c>
      <c r="L28" s="8" t="s">
        <v>12</v>
      </c>
      <c r="M28" s="8">
        <v>1</v>
      </c>
      <c r="N28" s="8" t="s">
        <v>12</v>
      </c>
      <c r="O28" s="8">
        <v>2</v>
      </c>
      <c r="P28" s="8">
        <v>6</v>
      </c>
      <c r="Q28" s="9" t="s">
        <v>12</v>
      </c>
      <c r="R28" s="8">
        <v>9</v>
      </c>
      <c r="S28" s="8" t="s">
        <v>12</v>
      </c>
      <c r="T28" s="8" t="s">
        <v>12</v>
      </c>
      <c r="U28" s="8">
        <v>1</v>
      </c>
      <c r="V28" s="8" t="s">
        <v>12</v>
      </c>
      <c r="W28" s="8">
        <v>2</v>
      </c>
      <c r="X28" s="8">
        <v>6</v>
      </c>
      <c r="Y28" s="9" t="s">
        <v>12</v>
      </c>
      <c r="Z28" s="8">
        <v>8</v>
      </c>
      <c r="AA28" s="8" t="s">
        <v>12</v>
      </c>
      <c r="AB28" s="8" t="s">
        <v>12</v>
      </c>
      <c r="AC28" s="8" t="s">
        <v>12</v>
      </c>
      <c r="AD28" s="8" t="s">
        <v>12</v>
      </c>
      <c r="AE28" s="8">
        <v>2</v>
      </c>
      <c r="AF28" s="8">
        <v>6</v>
      </c>
      <c r="AG28" s="9" t="s">
        <v>12</v>
      </c>
    </row>
    <row r="29" spans="1:33" x14ac:dyDescent="0.3">
      <c r="A29" s="1" t="s">
        <v>32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 differentFirst="1">
    <oddHeader>&amp;L&amp;G</oddHeader>
    <firstHeader>&amp;L&amp;G</first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AB44-AF48-4C5D-B4C4-784CCD42784F}">
  <dimension ref="A2:AG29"/>
  <sheetViews>
    <sheetView showWhiteSpace="0" zoomScaleNormal="100" workbookViewId="0"/>
  </sheetViews>
  <sheetFormatPr defaultColWidth="9.109375" defaultRowHeight="14.4" x14ac:dyDescent="0.3"/>
  <cols>
    <col min="1" max="1" width="59.6640625" style="1" customWidth="1"/>
    <col min="2" max="2" width="8.6640625" style="1" customWidth="1"/>
    <col min="3" max="3" width="12.6640625" style="1" customWidth="1"/>
    <col min="4" max="4" width="8.109375" style="1" bestFit="1" customWidth="1"/>
    <col min="5" max="5" width="12.6640625" style="1" customWidth="1"/>
    <col min="6" max="6" width="11.6640625" style="1" customWidth="1"/>
    <col min="7" max="7" width="15.33203125" style="1" customWidth="1"/>
    <col min="8" max="8" width="8.6640625" style="1" customWidth="1"/>
    <col min="9" max="9" width="19.6640625" style="1" customWidth="1"/>
    <col min="10" max="11" width="12.6640625" style="1" customWidth="1"/>
    <col min="12" max="12" width="8.5546875" style="1" customWidth="1"/>
    <col min="13" max="13" width="12.6640625" style="1" customWidth="1"/>
    <col min="14" max="14" width="11.6640625" style="1" customWidth="1"/>
    <col min="15" max="15" width="15.33203125" style="1" customWidth="1"/>
    <col min="16" max="16" width="8.6640625" style="1" customWidth="1"/>
    <col min="17" max="17" width="19.6640625" style="1" customWidth="1"/>
    <col min="18" max="19" width="12.6640625" style="1" customWidth="1"/>
    <col min="20" max="20" width="14.6640625" style="1" customWidth="1"/>
    <col min="21" max="21" width="12.6640625" style="1" customWidth="1"/>
    <col min="22" max="22" width="11.6640625" style="1" customWidth="1"/>
    <col min="23" max="23" width="15.33203125" style="1" customWidth="1"/>
    <col min="24" max="24" width="8.6640625" style="1" customWidth="1"/>
    <col min="25" max="25" width="19.6640625" style="1" customWidth="1"/>
    <col min="26" max="26" width="8.5546875" style="1" customWidth="1"/>
    <col min="27" max="27" width="12.6640625" style="1" customWidth="1"/>
    <col min="28" max="28" width="8.5546875" style="1" customWidth="1"/>
    <col min="29" max="29" width="12.6640625" style="1" customWidth="1"/>
    <col min="30" max="30" width="11.6640625" style="1" customWidth="1"/>
    <col min="31" max="31" width="15.33203125" style="1" customWidth="1"/>
    <col min="32" max="32" width="8.6640625" style="1" customWidth="1"/>
    <col min="33" max="33" width="19.6640625" style="1" customWidth="1"/>
    <col min="34" max="16384" width="9.109375" style="1"/>
  </cols>
  <sheetData>
    <row r="2" spans="1:33" x14ac:dyDescent="0.3">
      <c r="A2" s="2" t="str">
        <f>UPPER("Poslovni subjekti v Poslovnem registru Slovenije po področjih dejavnosti SKD in po skupinah, po četrtletjih 2015")</f>
        <v>POSLOVNI SUBJEKTI V POSLOVNEM REGISTRU SLOVENIJE PO PODROČJIH DEJAVNOSTI SKD IN PO SKUPINAH, PO ČETRTLETJIH 2015</v>
      </c>
    </row>
    <row r="3" spans="1:33" x14ac:dyDescent="0.3">
      <c r="A3" s="2"/>
    </row>
    <row r="4" spans="1:33" ht="15" thickBot="1" x14ac:dyDescent="0.35">
      <c r="B4" s="28" t="s">
        <v>75</v>
      </c>
      <c r="C4" s="29"/>
      <c r="D4" s="29"/>
      <c r="E4" s="29"/>
      <c r="F4" s="29"/>
      <c r="G4" s="29"/>
      <c r="H4" s="29"/>
      <c r="I4" s="30"/>
      <c r="J4" s="28" t="s">
        <v>76</v>
      </c>
      <c r="K4" s="29"/>
      <c r="L4" s="29"/>
      <c r="M4" s="29"/>
      <c r="N4" s="29"/>
      <c r="O4" s="29"/>
      <c r="P4" s="29"/>
      <c r="Q4" s="30"/>
      <c r="R4" s="28" t="s">
        <v>77</v>
      </c>
      <c r="S4" s="29"/>
      <c r="T4" s="29"/>
      <c r="U4" s="29"/>
      <c r="V4" s="29"/>
      <c r="W4" s="29"/>
      <c r="X4" s="29"/>
      <c r="Y4" s="30"/>
      <c r="Z4" s="28" t="s">
        <v>78</v>
      </c>
      <c r="AA4" s="29"/>
      <c r="AB4" s="29"/>
      <c r="AC4" s="29"/>
      <c r="AD4" s="29"/>
      <c r="AE4" s="29"/>
      <c r="AF4" s="29"/>
      <c r="AG4" s="30"/>
    </row>
    <row r="5" spans="1:33" ht="72.599999999999994" thickBot="1" x14ac:dyDescent="0.35">
      <c r="A5" s="10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2" t="s">
        <v>9</v>
      </c>
      <c r="J5" s="11" t="s">
        <v>2</v>
      </c>
      <c r="K5" s="11" t="s">
        <v>3</v>
      </c>
      <c r="L5" s="11" t="s">
        <v>4</v>
      </c>
      <c r="M5" s="11" t="s">
        <v>5</v>
      </c>
      <c r="N5" s="11" t="s">
        <v>6</v>
      </c>
      <c r="O5" s="11" t="s">
        <v>7</v>
      </c>
      <c r="P5" s="11" t="s">
        <v>8</v>
      </c>
      <c r="Q5" s="12" t="s">
        <v>9</v>
      </c>
      <c r="R5" s="11" t="s">
        <v>2</v>
      </c>
      <c r="S5" s="11" t="s">
        <v>3</v>
      </c>
      <c r="T5" s="11" t="s">
        <v>4</v>
      </c>
      <c r="U5" s="11" t="s">
        <v>5</v>
      </c>
      <c r="V5" s="11" t="s">
        <v>6</v>
      </c>
      <c r="W5" s="11" t="s">
        <v>7</v>
      </c>
      <c r="X5" s="11" t="s">
        <v>8</v>
      </c>
      <c r="Y5" s="12" t="s">
        <v>9</v>
      </c>
      <c r="Z5" s="11" t="s">
        <v>2</v>
      </c>
      <c r="AA5" s="11" t="s">
        <v>3</v>
      </c>
      <c r="AB5" s="11" t="s">
        <v>4</v>
      </c>
      <c r="AC5" s="11" t="s">
        <v>5</v>
      </c>
      <c r="AD5" s="11" t="s">
        <v>6</v>
      </c>
      <c r="AE5" s="11" t="s">
        <v>7</v>
      </c>
      <c r="AF5" s="11" t="s">
        <v>8</v>
      </c>
      <c r="AG5" s="12" t="s">
        <v>9</v>
      </c>
    </row>
    <row r="6" spans="1:33" ht="15" thickBot="1" x14ac:dyDescent="0.35">
      <c r="A6" s="13">
        <v>1</v>
      </c>
      <c r="B6" s="14" t="s">
        <v>0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5">
        <v>9</v>
      </c>
      <c r="J6" s="14" t="s">
        <v>0</v>
      </c>
      <c r="K6" s="14">
        <v>3</v>
      </c>
      <c r="L6" s="14">
        <v>4</v>
      </c>
      <c r="M6" s="14">
        <v>5</v>
      </c>
      <c r="N6" s="14">
        <v>6</v>
      </c>
      <c r="O6" s="14">
        <v>7</v>
      </c>
      <c r="P6" s="14">
        <v>8</v>
      </c>
      <c r="Q6" s="15">
        <v>9</v>
      </c>
      <c r="R6" s="14" t="s">
        <v>0</v>
      </c>
      <c r="S6" s="14">
        <v>3</v>
      </c>
      <c r="T6" s="14">
        <v>4</v>
      </c>
      <c r="U6" s="14">
        <v>5</v>
      </c>
      <c r="V6" s="14">
        <v>6</v>
      </c>
      <c r="W6" s="14">
        <v>7</v>
      </c>
      <c r="X6" s="14">
        <v>8</v>
      </c>
      <c r="Y6" s="15">
        <v>9</v>
      </c>
      <c r="Z6" s="14" t="s">
        <v>0</v>
      </c>
      <c r="AA6" s="14">
        <v>3</v>
      </c>
      <c r="AB6" s="14">
        <v>4</v>
      </c>
      <c r="AC6" s="14">
        <v>5</v>
      </c>
      <c r="AD6" s="14">
        <v>6</v>
      </c>
      <c r="AE6" s="14">
        <v>7</v>
      </c>
      <c r="AF6" s="14">
        <v>8</v>
      </c>
      <c r="AG6" s="15">
        <v>9</v>
      </c>
    </row>
    <row r="7" spans="1:33" ht="15" thickBot="1" x14ac:dyDescent="0.35">
      <c r="A7" s="16" t="s">
        <v>2</v>
      </c>
      <c r="B7" s="17">
        <v>200569</v>
      </c>
      <c r="C7" s="18">
        <v>71397</v>
      </c>
      <c r="D7" s="18">
        <v>382</v>
      </c>
      <c r="E7" s="18">
        <v>82361</v>
      </c>
      <c r="F7" s="18">
        <v>2816</v>
      </c>
      <c r="G7" s="18">
        <v>8384</v>
      </c>
      <c r="H7" s="18">
        <v>23567</v>
      </c>
      <c r="I7" s="19">
        <v>11662</v>
      </c>
      <c r="J7" s="17">
        <v>202281</v>
      </c>
      <c r="K7" s="18">
        <v>71882</v>
      </c>
      <c r="L7" s="18">
        <v>386</v>
      </c>
      <c r="M7" s="18">
        <v>83245</v>
      </c>
      <c r="N7" s="18">
        <v>2828</v>
      </c>
      <c r="O7" s="18">
        <v>8453</v>
      </c>
      <c r="P7" s="18">
        <v>23652</v>
      </c>
      <c r="Q7" s="19">
        <v>11835</v>
      </c>
      <c r="R7" s="17">
        <v>203443</v>
      </c>
      <c r="S7" s="18">
        <v>72343</v>
      </c>
      <c r="T7" s="18">
        <v>385</v>
      </c>
      <c r="U7" s="18">
        <v>83864</v>
      </c>
      <c r="V7" s="18">
        <v>2815</v>
      </c>
      <c r="W7" s="18">
        <v>8503</v>
      </c>
      <c r="X7" s="18">
        <v>23735</v>
      </c>
      <c r="Y7" s="19">
        <v>11798</v>
      </c>
      <c r="Z7" s="17">
        <v>202057</v>
      </c>
      <c r="AA7" s="18">
        <v>72060</v>
      </c>
      <c r="AB7" s="18">
        <v>387</v>
      </c>
      <c r="AC7" s="18">
        <v>82953</v>
      </c>
      <c r="AD7" s="18">
        <v>2806</v>
      </c>
      <c r="AE7" s="18">
        <v>8516</v>
      </c>
      <c r="AF7" s="18">
        <v>23863</v>
      </c>
      <c r="AG7" s="19">
        <v>11472</v>
      </c>
    </row>
    <row r="8" spans="1:33" x14ac:dyDescent="0.3">
      <c r="A8" s="22" t="s">
        <v>10</v>
      </c>
      <c r="B8" s="3">
        <v>3676</v>
      </c>
      <c r="C8" s="3">
        <v>490</v>
      </c>
      <c r="D8" s="3">
        <v>87</v>
      </c>
      <c r="E8" s="3">
        <v>868</v>
      </c>
      <c r="F8" s="3">
        <v>1</v>
      </c>
      <c r="G8" s="3">
        <v>499</v>
      </c>
      <c r="H8" s="3">
        <v>515</v>
      </c>
      <c r="I8" s="4">
        <v>1216</v>
      </c>
      <c r="J8" s="3">
        <v>3663</v>
      </c>
      <c r="K8" s="3">
        <v>494</v>
      </c>
      <c r="L8" s="3">
        <v>88</v>
      </c>
      <c r="M8" s="3">
        <v>886</v>
      </c>
      <c r="N8" s="3">
        <v>1</v>
      </c>
      <c r="O8" s="3">
        <v>500</v>
      </c>
      <c r="P8" s="3">
        <v>516</v>
      </c>
      <c r="Q8" s="4">
        <v>1178</v>
      </c>
      <c r="R8" s="3">
        <v>3676</v>
      </c>
      <c r="S8" s="3">
        <v>500</v>
      </c>
      <c r="T8" s="3">
        <v>87</v>
      </c>
      <c r="U8" s="3">
        <v>915</v>
      </c>
      <c r="V8" s="3">
        <v>1</v>
      </c>
      <c r="W8" s="3">
        <v>502</v>
      </c>
      <c r="X8" s="3">
        <v>516</v>
      </c>
      <c r="Y8" s="4">
        <v>1155</v>
      </c>
      <c r="Z8" s="3">
        <v>3580</v>
      </c>
      <c r="AA8" s="3">
        <v>494</v>
      </c>
      <c r="AB8" s="3">
        <v>85</v>
      </c>
      <c r="AC8" s="3">
        <v>913</v>
      </c>
      <c r="AD8" s="3">
        <v>1</v>
      </c>
      <c r="AE8" s="3">
        <v>499</v>
      </c>
      <c r="AF8" s="3">
        <v>516</v>
      </c>
      <c r="AG8" s="4">
        <v>1072</v>
      </c>
    </row>
    <row r="9" spans="1:33" x14ac:dyDescent="0.3">
      <c r="A9" s="23" t="s">
        <v>11</v>
      </c>
      <c r="B9" s="5">
        <v>111</v>
      </c>
      <c r="C9" s="5">
        <v>76</v>
      </c>
      <c r="D9" s="5">
        <v>1</v>
      </c>
      <c r="E9" s="5">
        <v>28</v>
      </c>
      <c r="F9" s="5" t="s">
        <v>12</v>
      </c>
      <c r="G9" s="5" t="s">
        <v>12</v>
      </c>
      <c r="H9" s="5" t="s">
        <v>12</v>
      </c>
      <c r="I9" s="6">
        <v>6</v>
      </c>
      <c r="J9" s="5">
        <v>111</v>
      </c>
      <c r="K9" s="5">
        <v>76</v>
      </c>
      <c r="L9" s="5">
        <v>1</v>
      </c>
      <c r="M9" s="5">
        <v>28</v>
      </c>
      <c r="N9" s="5" t="s">
        <v>12</v>
      </c>
      <c r="O9" s="5" t="s">
        <v>12</v>
      </c>
      <c r="P9" s="5" t="s">
        <v>12</v>
      </c>
      <c r="Q9" s="6">
        <v>6</v>
      </c>
      <c r="R9" s="5">
        <v>114</v>
      </c>
      <c r="S9" s="5">
        <v>75</v>
      </c>
      <c r="T9" s="5">
        <v>1</v>
      </c>
      <c r="U9" s="5">
        <v>32</v>
      </c>
      <c r="V9" s="5" t="s">
        <v>12</v>
      </c>
      <c r="W9" s="5" t="s">
        <v>12</v>
      </c>
      <c r="X9" s="5" t="s">
        <v>12</v>
      </c>
      <c r="Y9" s="6">
        <v>6</v>
      </c>
      <c r="Z9" s="5">
        <v>117</v>
      </c>
      <c r="AA9" s="5">
        <v>77</v>
      </c>
      <c r="AB9" s="5">
        <v>1</v>
      </c>
      <c r="AC9" s="5">
        <v>33</v>
      </c>
      <c r="AD9" s="5" t="s">
        <v>12</v>
      </c>
      <c r="AE9" s="5" t="s">
        <v>12</v>
      </c>
      <c r="AF9" s="5" t="s">
        <v>12</v>
      </c>
      <c r="AG9" s="6">
        <v>6</v>
      </c>
    </row>
    <row r="10" spans="1:33" x14ac:dyDescent="0.3">
      <c r="A10" s="23" t="s">
        <v>13</v>
      </c>
      <c r="B10" s="5">
        <v>19640</v>
      </c>
      <c r="C10" s="5">
        <v>8431</v>
      </c>
      <c r="D10" s="5">
        <v>33</v>
      </c>
      <c r="E10" s="5">
        <v>9349</v>
      </c>
      <c r="F10" s="5">
        <v>2</v>
      </c>
      <c r="G10" s="5">
        <v>43</v>
      </c>
      <c r="H10" s="5" t="s">
        <v>12</v>
      </c>
      <c r="I10" s="6">
        <v>1782</v>
      </c>
      <c r="J10" s="5">
        <v>19694</v>
      </c>
      <c r="K10" s="5">
        <v>8475</v>
      </c>
      <c r="L10" s="5">
        <v>33</v>
      </c>
      <c r="M10" s="5">
        <v>9365</v>
      </c>
      <c r="N10" s="5">
        <v>2</v>
      </c>
      <c r="O10" s="5">
        <v>44</v>
      </c>
      <c r="P10" s="5" t="s">
        <v>12</v>
      </c>
      <c r="Q10" s="6">
        <v>1775</v>
      </c>
      <c r="R10" s="5">
        <v>19815</v>
      </c>
      <c r="S10" s="5">
        <v>8566</v>
      </c>
      <c r="T10" s="5">
        <v>33</v>
      </c>
      <c r="U10" s="5">
        <v>9376</v>
      </c>
      <c r="V10" s="5">
        <v>2</v>
      </c>
      <c r="W10" s="5">
        <v>45</v>
      </c>
      <c r="X10" s="5" t="s">
        <v>12</v>
      </c>
      <c r="Y10" s="6">
        <v>1793</v>
      </c>
      <c r="Z10" s="5">
        <v>19586</v>
      </c>
      <c r="AA10" s="5">
        <v>8601</v>
      </c>
      <c r="AB10" s="5">
        <v>34</v>
      </c>
      <c r="AC10" s="5">
        <v>9131</v>
      </c>
      <c r="AD10" s="5">
        <v>2</v>
      </c>
      <c r="AE10" s="5">
        <v>46</v>
      </c>
      <c r="AF10" s="5" t="s">
        <v>12</v>
      </c>
      <c r="AG10" s="6">
        <v>1772</v>
      </c>
    </row>
    <row r="11" spans="1:33" x14ac:dyDescent="0.3">
      <c r="A11" s="23" t="s">
        <v>14</v>
      </c>
      <c r="B11" s="5">
        <v>1712</v>
      </c>
      <c r="C11" s="5">
        <v>722</v>
      </c>
      <c r="D11" s="5">
        <v>2</v>
      </c>
      <c r="E11" s="5">
        <v>405</v>
      </c>
      <c r="F11" s="5" t="s">
        <v>12</v>
      </c>
      <c r="G11" s="5">
        <v>2</v>
      </c>
      <c r="H11" s="5" t="s">
        <v>12</v>
      </c>
      <c r="I11" s="6">
        <v>581</v>
      </c>
      <c r="J11" s="5">
        <v>1704</v>
      </c>
      <c r="K11" s="5">
        <v>719</v>
      </c>
      <c r="L11" s="5">
        <v>2</v>
      </c>
      <c r="M11" s="5">
        <v>406</v>
      </c>
      <c r="N11" s="5" t="s">
        <v>12</v>
      </c>
      <c r="O11" s="5">
        <v>2</v>
      </c>
      <c r="P11" s="5" t="s">
        <v>12</v>
      </c>
      <c r="Q11" s="6">
        <v>575</v>
      </c>
      <c r="R11" s="5">
        <v>1694</v>
      </c>
      <c r="S11" s="5">
        <v>716</v>
      </c>
      <c r="T11" s="5">
        <v>2</v>
      </c>
      <c r="U11" s="5">
        <v>406</v>
      </c>
      <c r="V11" s="5" t="s">
        <v>12</v>
      </c>
      <c r="W11" s="5">
        <v>2</v>
      </c>
      <c r="X11" s="5" t="s">
        <v>12</v>
      </c>
      <c r="Y11" s="6">
        <v>568</v>
      </c>
      <c r="Z11" s="5">
        <v>1672</v>
      </c>
      <c r="AA11" s="5">
        <v>702</v>
      </c>
      <c r="AB11" s="5">
        <v>2</v>
      </c>
      <c r="AC11" s="5">
        <v>405</v>
      </c>
      <c r="AD11" s="5" t="s">
        <v>12</v>
      </c>
      <c r="AE11" s="5">
        <v>2</v>
      </c>
      <c r="AF11" s="5" t="s">
        <v>12</v>
      </c>
      <c r="AG11" s="6">
        <v>561</v>
      </c>
    </row>
    <row r="12" spans="1:33" x14ac:dyDescent="0.3">
      <c r="A12" s="23" t="s">
        <v>15</v>
      </c>
      <c r="B12" s="5">
        <v>492</v>
      </c>
      <c r="C12" s="5">
        <v>382</v>
      </c>
      <c r="D12" s="5">
        <v>14</v>
      </c>
      <c r="E12" s="5">
        <v>89</v>
      </c>
      <c r="F12" s="5">
        <v>1</v>
      </c>
      <c r="G12" s="5">
        <v>2</v>
      </c>
      <c r="H12" s="5" t="s">
        <v>12</v>
      </c>
      <c r="I12" s="6">
        <v>4</v>
      </c>
      <c r="J12" s="5">
        <v>489</v>
      </c>
      <c r="K12" s="5">
        <v>382</v>
      </c>
      <c r="L12" s="5">
        <v>14</v>
      </c>
      <c r="M12" s="5">
        <v>86</v>
      </c>
      <c r="N12" s="5">
        <v>1</v>
      </c>
      <c r="O12" s="5">
        <v>3</v>
      </c>
      <c r="P12" s="5" t="s">
        <v>12</v>
      </c>
      <c r="Q12" s="6">
        <v>3</v>
      </c>
      <c r="R12" s="5">
        <v>488</v>
      </c>
      <c r="S12" s="5">
        <v>386</v>
      </c>
      <c r="T12" s="5">
        <v>14</v>
      </c>
      <c r="U12" s="5">
        <v>81</v>
      </c>
      <c r="V12" s="5">
        <v>1</v>
      </c>
      <c r="W12" s="5">
        <v>3</v>
      </c>
      <c r="X12" s="5" t="s">
        <v>12</v>
      </c>
      <c r="Y12" s="6">
        <v>3</v>
      </c>
      <c r="Z12" s="5">
        <v>474</v>
      </c>
      <c r="AA12" s="5">
        <v>375</v>
      </c>
      <c r="AB12" s="5">
        <v>15</v>
      </c>
      <c r="AC12" s="5">
        <v>79</v>
      </c>
      <c r="AD12" s="5">
        <v>1</v>
      </c>
      <c r="AE12" s="5">
        <v>3</v>
      </c>
      <c r="AF12" s="5" t="s">
        <v>12</v>
      </c>
      <c r="AG12" s="6">
        <v>1</v>
      </c>
    </row>
    <row r="13" spans="1:33" x14ac:dyDescent="0.3">
      <c r="A13" s="23" t="s">
        <v>16</v>
      </c>
      <c r="B13" s="5">
        <v>20807</v>
      </c>
      <c r="C13" s="5">
        <v>9383</v>
      </c>
      <c r="D13" s="5">
        <v>18</v>
      </c>
      <c r="E13" s="5">
        <v>11386</v>
      </c>
      <c r="F13" s="5" t="s">
        <v>12</v>
      </c>
      <c r="G13" s="5">
        <v>5</v>
      </c>
      <c r="H13" s="5" t="s">
        <v>12</v>
      </c>
      <c r="I13" s="6">
        <v>15</v>
      </c>
      <c r="J13" s="5">
        <v>20928</v>
      </c>
      <c r="K13" s="5">
        <v>9368</v>
      </c>
      <c r="L13" s="5">
        <v>18</v>
      </c>
      <c r="M13" s="5">
        <v>11522</v>
      </c>
      <c r="N13" s="5" t="s">
        <v>12</v>
      </c>
      <c r="O13" s="5">
        <v>6</v>
      </c>
      <c r="P13" s="5" t="s">
        <v>12</v>
      </c>
      <c r="Q13" s="6">
        <v>14</v>
      </c>
      <c r="R13" s="5">
        <v>20912</v>
      </c>
      <c r="S13" s="5">
        <v>9346</v>
      </c>
      <c r="T13" s="5">
        <v>16</v>
      </c>
      <c r="U13" s="5">
        <v>11531</v>
      </c>
      <c r="V13" s="5" t="s">
        <v>12</v>
      </c>
      <c r="W13" s="5">
        <v>5</v>
      </c>
      <c r="X13" s="5" t="s">
        <v>12</v>
      </c>
      <c r="Y13" s="6">
        <v>14</v>
      </c>
      <c r="Z13" s="5">
        <v>20395</v>
      </c>
      <c r="AA13" s="5">
        <v>9069</v>
      </c>
      <c r="AB13" s="5">
        <v>16</v>
      </c>
      <c r="AC13" s="5">
        <v>11291</v>
      </c>
      <c r="AD13" s="5" t="s">
        <v>12</v>
      </c>
      <c r="AE13" s="5">
        <v>6</v>
      </c>
      <c r="AF13" s="5" t="s">
        <v>12</v>
      </c>
      <c r="AG13" s="6">
        <v>13</v>
      </c>
    </row>
    <row r="14" spans="1:33" x14ac:dyDescent="0.3">
      <c r="A14" s="23" t="s">
        <v>17</v>
      </c>
      <c r="B14" s="5">
        <v>28554</v>
      </c>
      <c r="C14" s="5">
        <v>16814</v>
      </c>
      <c r="D14" s="5">
        <v>103</v>
      </c>
      <c r="E14" s="5">
        <v>11392</v>
      </c>
      <c r="F14" s="5">
        <v>26</v>
      </c>
      <c r="G14" s="5">
        <v>23</v>
      </c>
      <c r="H14" s="5">
        <v>1</v>
      </c>
      <c r="I14" s="6">
        <v>195</v>
      </c>
      <c r="J14" s="5">
        <v>28664</v>
      </c>
      <c r="K14" s="5">
        <v>16910</v>
      </c>
      <c r="L14" s="5">
        <v>107</v>
      </c>
      <c r="M14" s="5">
        <v>11402</v>
      </c>
      <c r="N14" s="5">
        <v>26</v>
      </c>
      <c r="O14" s="5">
        <v>24</v>
      </c>
      <c r="P14" s="5">
        <v>1</v>
      </c>
      <c r="Q14" s="6">
        <v>194</v>
      </c>
      <c r="R14" s="5">
        <v>28750</v>
      </c>
      <c r="S14" s="5">
        <v>17007</v>
      </c>
      <c r="T14" s="5">
        <v>109</v>
      </c>
      <c r="U14" s="5">
        <v>11384</v>
      </c>
      <c r="V14" s="5">
        <v>26</v>
      </c>
      <c r="W14" s="5">
        <v>28</v>
      </c>
      <c r="X14" s="5">
        <v>1</v>
      </c>
      <c r="Y14" s="6">
        <v>195</v>
      </c>
      <c r="Z14" s="5">
        <v>28345</v>
      </c>
      <c r="AA14" s="5">
        <v>16907</v>
      </c>
      <c r="AB14" s="5">
        <v>110</v>
      </c>
      <c r="AC14" s="5">
        <v>11070</v>
      </c>
      <c r="AD14" s="5">
        <v>27</v>
      </c>
      <c r="AE14" s="5">
        <v>28</v>
      </c>
      <c r="AF14" s="5">
        <v>1</v>
      </c>
      <c r="AG14" s="6">
        <v>202</v>
      </c>
    </row>
    <row r="15" spans="1:33" x14ac:dyDescent="0.3">
      <c r="A15" s="23" t="s">
        <v>18</v>
      </c>
      <c r="B15" s="5">
        <v>8844</v>
      </c>
      <c r="C15" s="5">
        <v>3480</v>
      </c>
      <c r="D15" s="5">
        <v>6</v>
      </c>
      <c r="E15" s="5">
        <v>5321</v>
      </c>
      <c r="F15" s="5">
        <v>2</v>
      </c>
      <c r="G15" s="5">
        <v>2</v>
      </c>
      <c r="H15" s="5" t="s">
        <v>12</v>
      </c>
      <c r="I15" s="6">
        <v>33</v>
      </c>
      <c r="J15" s="5">
        <v>8843</v>
      </c>
      <c r="K15" s="5">
        <v>3529</v>
      </c>
      <c r="L15" s="5">
        <v>5</v>
      </c>
      <c r="M15" s="5">
        <v>5273</v>
      </c>
      <c r="N15" s="5">
        <v>2</v>
      </c>
      <c r="O15" s="5">
        <v>2</v>
      </c>
      <c r="P15" s="5" t="s">
        <v>12</v>
      </c>
      <c r="Q15" s="6">
        <v>32</v>
      </c>
      <c r="R15" s="5">
        <v>8877</v>
      </c>
      <c r="S15" s="5">
        <v>3575</v>
      </c>
      <c r="T15" s="5">
        <v>5</v>
      </c>
      <c r="U15" s="5">
        <v>5262</v>
      </c>
      <c r="V15" s="5">
        <v>2</v>
      </c>
      <c r="W15" s="5">
        <v>2</v>
      </c>
      <c r="X15" s="5" t="s">
        <v>12</v>
      </c>
      <c r="Y15" s="6">
        <v>31</v>
      </c>
      <c r="Z15" s="5">
        <v>8809</v>
      </c>
      <c r="AA15" s="5">
        <v>3581</v>
      </c>
      <c r="AB15" s="5">
        <v>5</v>
      </c>
      <c r="AC15" s="5">
        <v>5191</v>
      </c>
      <c r="AD15" s="5">
        <v>2</v>
      </c>
      <c r="AE15" s="5">
        <v>2</v>
      </c>
      <c r="AF15" s="5" t="s">
        <v>12</v>
      </c>
      <c r="AG15" s="6">
        <v>28</v>
      </c>
    </row>
    <row r="16" spans="1:33" x14ac:dyDescent="0.3">
      <c r="A16" s="23" t="s">
        <v>19</v>
      </c>
      <c r="B16" s="5">
        <v>10656</v>
      </c>
      <c r="C16" s="5">
        <v>3567</v>
      </c>
      <c r="D16" s="5">
        <v>5</v>
      </c>
      <c r="E16" s="5">
        <v>5532</v>
      </c>
      <c r="F16" s="5">
        <v>18</v>
      </c>
      <c r="G16" s="5">
        <v>24</v>
      </c>
      <c r="H16" s="5">
        <v>1</v>
      </c>
      <c r="I16" s="6">
        <v>1509</v>
      </c>
      <c r="J16" s="5">
        <v>11070</v>
      </c>
      <c r="K16" s="5">
        <v>3598</v>
      </c>
      <c r="L16" s="5">
        <v>5</v>
      </c>
      <c r="M16" s="5">
        <v>5626</v>
      </c>
      <c r="N16" s="5">
        <v>18</v>
      </c>
      <c r="O16" s="5">
        <v>24</v>
      </c>
      <c r="P16" s="5">
        <v>1</v>
      </c>
      <c r="Q16" s="6">
        <v>1798</v>
      </c>
      <c r="R16" s="5">
        <v>10929</v>
      </c>
      <c r="S16" s="5">
        <v>3642</v>
      </c>
      <c r="T16" s="5">
        <v>5</v>
      </c>
      <c r="U16" s="5">
        <v>5599</v>
      </c>
      <c r="V16" s="5">
        <v>18</v>
      </c>
      <c r="W16" s="5">
        <v>23</v>
      </c>
      <c r="X16" s="5">
        <v>1</v>
      </c>
      <c r="Y16" s="6">
        <v>1641</v>
      </c>
      <c r="Z16" s="5">
        <v>10637</v>
      </c>
      <c r="AA16" s="5">
        <v>3687</v>
      </c>
      <c r="AB16" s="5">
        <v>4</v>
      </c>
      <c r="AC16" s="5">
        <v>5445</v>
      </c>
      <c r="AD16" s="5">
        <v>18</v>
      </c>
      <c r="AE16" s="5">
        <v>24</v>
      </c>
      <c r="AF16" s="5">
        <v>1</v>
      </c>
      <c r="AG16" s="6">
        <v>1458</v>
      </c>
    </row>
    <row r="17" spans="1:33" x14ac:dyDescent="0.3">
      <c r="A17" s="23" t="s">
        <v>20</v>
      </c>
      <c r="B17" s="5">
        <v>8530</v>
      </c>
      <c r="C17" s="5">
        <v>3787</v>
      </c>
      <c r="D17" s="5">
        <v>6</v>
      </c>
      <c r="E17" s="5">
        <v>4432</v>
      </c>
      <c r="F17" s="5">
        <v>15</v>
      </c>
      <c r="G17" s="5">
        <v>246</v>
      </c>
      <c r="H17" s="5">
        <v>6</v>
      </c>
      <c r="I17" s="6">
        <v>38</v>
      </c>
      <c r="J17" s="5">
        <v>8613</v>
      </c>
      <c r="K17" s="5">
        <v>3799</v>
      </c>
      <c r="L17" s="5">
        <v>7</v>
      </c>
      <c r="M17" s="5">
        <v>4497</v>
      </c>
      <c r="N17" s="5">
        <v>15</v>
      </c>
      <c r="O17" s="5">
        <v>252</v>
      </c>
      <c r="P17" s="5">
        <v>6</v>
      </c>
      <c r="Q17" s="6">
        <v>37</v>
      </c>
      <c r="R17" s="5">
        <v>8758</v>
      </c>
      <c r="S17" s="5">
        <v>3840</v>
      </c>
      <c r="T17" s="5">
        <v>7</v>
      </c>
      <c r="U17" s="5">
        <v>4596</v>
      </c>
      <c r="V17" s="5">
        <v>15</v>
      </c>
      <c r="W17" s="5">
        <v>256</v>
      </c>
      <c r="X17" s="5">
        <v>7</v>
      </c>
      <c r="Y17" s="6">
        <v>37</v>
      </c>
      <c r="Z17" s="5">
        <v>8842</v>
      </c>
      <c r="AA17" s="5">
        <v>3872</v>
      </c>
      <c r="AB17" s="5">
        <v>7</v>
      </c>
      <c r="AC17" s="5">
        <v>4646</v>
      </c>
      <c r="AD17" s="5">
        <v>15</v>
      </c>
      <c r="AE17" s="5">
        <v>259</v>
      </c>
      <c r="AF17" s="5">
        <v>7</v>
      </c>
      <c r="AG17" s="6">
        <v>36</v>
      </c>
    </row>
    <row r="18" spans="1:33" x14ac:dyDescent="0.3">
      <c r="A18" s="23" t="s">
        <v>21</v>
      </c>
      <c r="B18" s="5">
        <v>2429</v>
      </c>
      <c r="C18" s="5">
        <v>1397</v>
      </c>
      <c r="D18" s="5">
        <v>2</v>
      </c>
      <c r="E18" s="5">
        <v>1022</v>
      </c>
      <c r="F18" s="5">
        <v>2</v>
      </c>
      <c r="G18" s="5">
        <v>6</v>
      </c>
      <c r="H18" s="5" t="s">
        <v>12</v>
      </c>
      <c r="I18" s="6" t="s">
        <v>12</v>
      </c>
      <c r="J18" s="5">
        <v>2445</v>
      </c>
      <c r="K18" s="5">
        <v>1406</v>
      </c>
      <c r="L18" s="5">
        <v>2</v>
      </c>
      <c r="M18" s="5">
        <v>1029</v>
      </c>
      <c r="N18" s="5">
        <v>2</v>
      </c>
      <c r="O18" s="5">
        <v>6</v>
      </c>
      <c r="P18" s="5" t="s">
        <v>12</v>
      </c>
      <c r="Q18" s="6" t="s">
        <v>12</v>
      </c>
      <c r="R18" s="5">
        <v>2444</v>
      </c>
      <c r="S18" s="5">
        <v>1407</v>
      </c>
      <c r="T18" s="5">
        <v>2</v>
      </c>
      <c r="U18" s="5">
        <v>1027</v>
      </c>
      <c r="V18" s="5">
        <v>2</v>
      </c>
      <c r="W18" s="5">
        <v>6</v>
      </c>
      <c r="X18" s="5" t="s">
        <v>12</v>
      </c>
      <c r="Y18" s="6" t="s">
        <v>12</v>
      </c>
      <c r="Z18" s="5">
        <v>2429</v>
      </c>
      <c r="AA18" s="5">
        <v>1412</v>
      </c>
      <c r="AB18" s="5">
        <v>2</v>
      </c>
      <c r="AC18" s="5">
        <v>1007</v>
      </c>
      <c r="AD18" s="5">
        <v>2</v>
      </c>
      <c r="AE18" s="5">
        <v>6</v>
      </c>
      <c r="AF18" s="5" t="s">
        <v>12</v>
      </c>
      <c r="AG18" s="6" t="s">
        <v>12</v>
      </c>
    </row>
    <row r="19" spans="1:33" x14ac:dyDescent="0.3">
      <c r="A19" s="23" t="s">
        <v>22</v>
      </c>
      <c r="B19" s="5">
        <v>3204</v>
      </c>
      <c r="C19" s="5">
        <v>2281</v>
      </c>
      <c r="D19" s="5">
        <v>40</v>
      </c>
      <c r="E19" s="5">
        <v>721</v>
      </c>
      <c r="F19" s="5">
        <v>5</v>
      </c>
      <c r="G19" s="5">
        <v>149</v>
      </c>
      <c r="H19" s="5" t="s">
        <v>12</v>
      </c>
      <c r="I19" s="6">
        <v>8</v>
      </c>
      <c r="J19" s="5">
        <v>3257</v>
      </c>
      <c r="K19" s="5">
        <v>2328</v>
      </c>
      <c r="L19" s="5">
        <v>39</v>
      </c>
      <c r="M19" s="5">
        <v>727</v>
      </c>
      <c r="N19" s="5">
        <v>5</v>
      </c>
      <c r="O19" s="5">
        <v>149</v>
      </c>
      <c r="P19" s="5" t="s">
        <v>12</v>
      </c>
      <c r="Q19" s="6">
        <v>9</v>
      </c>
      <c r="R19" s="5">
        <v>3316</v>
      </c>
      <c r="S19" s="5">
        <v>2366</v>
      </c>
      <c r="T19" s="5">
        <v>39</v>
      </c>
      <c r="U19" s="5">
        <v>748</v>
      </c>
      <c r="V19" s="5">
        <v>5</v>
      </c>
      <c r="W19" s="5">
        <v>149</v>
      </c>
      <c r="X19" s="5" t="s">
        <v>12</v>
      </c>
      <c r="Y19" s="6">
        <v>9</v>
      </c>
      <c r="Z19" s="5">
        <v>3334</v>
      </c>
      <c r="AA19" s="5">
        <v>2391</v>
      </c>
      <c r="AB19" s="5">
        <v>38</v>
      </c>
      <c r="AC19" s="5">
        <v>743</v>
      </c>
      <c r="AD19" s="5">
        <v>5</v>
      </c>
      <c r="AE19" s="5">
        <v>149</v>
      </c>
      <c r="AF19" s="5" t="s">
        <v>12</v>
      </c>
      <c r="AG19" s="6">
        <v>8</v>
      </c>
    </row>
    <row r="20" spans="1:33" x14ac:dyDescent="0.3">
      <c r="A20" s="23" t="s">
        <v>23</v>
      </c>
      <c r="B20" s="5">
        <v>31735</v>
      </c>
      <c r="C20" s="5">
        <v>14550</v>
      </c>
      <c r="D20" s="5">
        <v>32</v>
      </c>
      <c r="E20" s="5">
        <v>14611</v>
      </c>
      <c r="F20" s="5">
        <v>54</v>
      </c>
      <c r="G20" s="5">
        <v>769</v>
      </c>
      <c r="H20" s="5">
        <v>14</v>
      </c>
      <c r="I20" s="6">
        <v>1705</v>
      </c>
      <c r="J20" s="5">
        <v>32170</v>
      </c>
      <c r="K20" s="5">
        <v>14690</v>
      </c>
      <c r="L20" s="5">
        <v>33</v>
      </c>
      <c r="M20" s="5">
        <v>14887</v>
      </c>
      <c r="N20" s="5">
        <v>53</v>
      </c>
      <c r="O20" s="5">
        <v>772</v>
      </c>
      <c r="P20" s="5">
        <v>14</v>
      </c>
      <c r="Q20" s="6">
        <v>1721</v>
      </c>
      <c r="R20" s="5">
        <v>32521</v>
      </c>
      <c r="S20" s="5">
        <v>14766</v>
      </c>
      <c r="T20" s="5">
        <v>33</v>
      </c>
      <c r="U20" s="5">
        <v>15137</v>
      </c>
      <c r="V20" s="5">
        <v>54</v>
      </c>
      <c r="W20" s="5">
        <v>779</v>
      </c>
      <c r="X20" s="5">
        <v>14</v>
      </c>
      <c r="Y20" s="6">
        <v>1738</v>
      </c>
      <c r="Z20" s="5">
        <v>32564</v>
      </c>
      <c r="AA20" s="5">
        <v>14739</v>
      </c>
      <c r="AB20" s="5">
        <v>35</v>
      </c>
      <c r="AC20" s="5">
        <v>15208</v>
      </c>
      <c r="AD20" s="5">
        <v>53</v>
      </c>
      <c r="AE20" s="5">
        <v>777</v>
      </c>
      <c r="AF20" s="5">
        <v>14</v>
      </c>
      <c r="AG20" s="6">
        <v>1738</v>
      </c>
    </row>
    <row r="21" spans="1:33" x14ac:dyDescent="0.3">
      <c r="A21" s="23" t="s">
        <v>24</v>
      </c>
      <c r="B21" s="5">
        <v>6942</v>
      </c>
      <c r="C21" s="5">
        <v>2327</v>
      </c>
      <c r="D21" s="5">
        <v>7</v>
      </c>
      <c r="E21" s="5">
        <v>3868</v>
      </c>
      <c r="F21" s="5">
        <v>16</v>
      </c>
      <c r="G21" s="5">
        <v>95</v>
      </c>
      <c r="H21" s="5">
        <v>19</v>
      </c>
      <c r="I21" s="6">
        <v>610</v>
      </c>
      <c r="J21" s="5">
        <v>7118</v>
      </c>
      <c r="K21" s="5">
        <v>2362</v>
      </c>
      <c r="L21" s="5">
        <v>7</v>
      </c>
      <c r="M21" s="5">
        <v>4022</v>
      </c>
      <c r="N21" s="5">
        <v>16</v>
      </c>
      <c r="O21" s="5">
        <v>97</v>
      </c>
      <c r="P21" s="5">
        <v>19</v>
      </c>
      <c r="Q21" s="6">
        <v>595</v>
      </c>
      <c r="R21" s="5">
        <v>7195</v>
      </c>
      <c r="S21" s="5">
        <v>2377</v>
      </c>
      <c r="T21" s="5">
        <v>7</v>
      </c>
      <c r="U21" s="5">
        <v>4090</v>
      </c>
      <c r="V21" s="5">
        <v>16</v>
      </c>
      <c r="W21" s="5">
        <v>99</v>
      </c>
      <c r="X21" s="5">
        <v>19</v>
      </c>
      <c r="Y21" s="6">
        <v>587</v>
      </c>
      <c r="Z21" s="5">
        <v>7132</v>
      </c>
      <c r="AA21" s="5">
        <v>2363</v>
      </c>
      <c r="AB21" s="5">
        <v>7</v>
      </c>
      <c r="AC21" s="5">
        <v>4037</v>
      </c>
      <c r="AD21" s="5">
        <v>16</v>
      </c>
      <c r="AE21" s="5">
        <v>103</v>
      </c>
      <c r="AF21" s="5">
        <v>19</v>
      </c>
      <c r="AG21" s="6">
        <v>587</v>
      </c>
    </row>
    <row r="22" spans="1:33" ht="28.8" x14ac:dyDescent="0.3">
      <c r="A22" s="23" t="s">
        <v>25</v>
      </c>
      <c r="B22" s="5">
        <v>2911</v>
      </c>
      <c r="C22" s="5">
        <v>14</v>
      </c>
      <c r="D22" s="5">
        <v>4</v>
      </c>
      <c r="E22" s="5">
        <v>35</v>
      </c>
      <c r="F22" s="5">
        <v>1348</v>
      </c>
      <c r="G22" s="5">
        <v>34</v>
      </c>
      <c r="H22" s="5">
        <v>1476</v>
      </c>
      <c r="I22" s="6" t="s">
        <v>12</v>
      </c>
      <c r="J22" s="5">
        <v>2927</v>
      </c>
      <c r="K22" s="5">
        <v>15</v>
      </c>
      <c r="L22" s="5">
        <v>4</v>
      </c>
      <c r="M22" s="5">
        <v>36</v>
      </c>
      <c r="N22" s="5">
        <v>1362</v>
      </c>
      <c r="O22" s="5">
        <v>35</v>
      </c>
      <c r="P22" s="5">
        <v>1475</v>
      </c>
      <c r="Q22" s="6" t="s">
        <v>12</v>
      </c>
      <c r="R22" s="5">
        <v>2910</v>
      </c>
      <c r="S22" s="5">
        <v>17</v>
      </c>
      <c r="T22" s="5">
        <v>4</v>
      </c>
      <c r="U22" s="5">
        <v>31</v>
      </c>
      <c r="V22" s="5">
        <v>1348</v>
      </c>
      <c r="W22" s="5">
        <v>35</v>
      </c>
      <c r="X22" s="5">
        <v>1475</v>
      </c>
      <c r="Y22" s="6" t="s">
        <v>12</v>
      </c>
      <c r="Z22" s="5">
        <v>2911</v>
      </c>
      <c r="AA22" s="5">
        <v>17</v>
      </c>
      <c r="AB22" s="5">
        <v>4</v>
      </c>
      <c r="AC22" s="5">
        <v>32</v>
      </c>
      <c r="AD22" s="5">
        <v>1349</v>
      </c>
      <c r="AE22" s="5">
        <v>34</v>
      </c>
      <c r="AF22" s="5">
        <v>1475</v>
      </c>
      <c r="AG22" s="6" t="s">
        <v>12</v>
      </c>
    </row>
    <row r="23" spans="1:33" x14ac:dyDescent="0.3">
      <c r="A23" s="23" t="s">
        <v>26</v>
      </c>
      <c r="B23" s="5">
        <v>5775</v>
      </c>
      <c r="C23" s="5">
        <v>764</v>
      </c>
      <c r="D23" s="5">
        <v>2</v>
      </c>
      <c r="E23" s="5">
        <v>2905</v>
      </c>
      <c r="F23" s="5">
        <v>841</v>
      </c>
      <c r="G23" s="5">
        <v>800</v>
      </c>
      <c r="H23" s="5">
        <v>216</v>
      </c>
      <c r="I23" s="6">
        <v>247</v>
      </c>
      <c r="J23" s="5">
        <v>5770</v>
      </c>
      <c r="K23" s="5">
        <v>771</v>
      </c>
      <c r="L23" s="5">
        <v>2</v>
      </c>
      <c r="M23" s="5">
        <v>2876</v>
      </c>
      <c r="N23" s="5">
        <v>840</v>
      </c>
      <c r="O23" s="5">
        <v>824</v>
      </c>
      <c r="P23" s="5">
        <v>215</v>
      </c>
      <c r="Q23" s="6">
        <v>242</v>
      </c>
      <c r="R23" s="5">
        <v>5847</v>
      </c>
      <c r="S23" s="5">
        <v>778</v>
      </c>
      <c r="T23" s="5">
        <v>2</v>
      </c>
      <c r="U23" s="5">
        <v>2938</v>
      </c>
      <c r="V23" s="5">
        <v>840</v>
      </c>
      <c r="W23" s="5">
        <v>837</v>
      </c>
      <c r="X23" s="5">
        <v>215</v>
      </c>
      <c r="Y23" s="6">
        <v>237</v>
      </c>
      <c r="Z23" s="5">
        <v>5968</v>
      </c>
      <c r="AA23" s="5">
        <v>779</v>
      </c>
      <c r="AB23" s="5">
        <v>3</v>
      </c>
      <c r="AC23" s="5">
        <v>3055</v>
      </c>
      <c r="AD23" s="5">
        <v>840</v>
      </c>
      <c r="AE23" s="5">
        <v>846</v>
      </c>
      <c r="AF23" s="5">
        <v>214</v>
      </c>
      <c r="AG23" s="6">
        <v>231</v>
      </c>
    </row>
    <row r="24" spans="1:33" x14ac:dyDescent="0.3">
      <c r="A24" s="23" t="s">
        <v>27</v>
      </c>
      <c r="B24" s="5">
        <v>5145</v>
      </c>
      <c r="C24" s="5">
        <v>1170</v>
      </c>
      <c r="D24" s="5">
        <v>7</v>
      </c>
      <c r="E24" s="5">
        <v>1527</v>
      </c>
      <c r="F24" s="5">
        <v>252</v>
      </c>
      <c r="G24" s="5">
        <v>649</v>
      </c>
      <c r="H24" s="5">
        <v>446</v>
      </c>
      <c r="I24" s="6">
        <v>1094</v>
      </c>
      <c r="J24" s="5">
        <v>5199</v>
      </c>
      <c r="K24" s="5">
        <v>1184</v>
      </c>
      <c r="L24" s="5">
        <v>6</v>
      </c>
      <c r="M24" s="5">
        <v>1562</v>
      </c>
      <c r="N24" s="5">
        <v>252</v>
      </c>
      <c r="O24" s="5">
        <v>660</v>
      </c>
      <c r="P24" s="5">
        <v>446</v>
      </c>
      <c r="Q24" s="6">
        <v>1089</v>
      </c>
      <c r="R24" s="5">
        <v>5222</v>
      </c>
      <c r="S24" s="5">
        <v>1180</v>
      </c>
      <c r="T24" s="5">
        <v>6</v>
      </c>
      <c r="U24" s="5">
        <v>1582</v>
      </c>
      <c r="V24" s="5">
        <v>252</v>
      </c>
      <c r="W24" s="5">
        <v>670</v>
      </c>
      <c r="X24" s="5">
        <v>445</v>
      </c>
      <c r="Y24" s="6">
        <v>1087</v>
      </c>
      <c r="Z24" s="5">
        <v>5216</v>
      </c>
      <c r="AA24" s="5">
        <v>1184</v>
      </c>
      <c r="AB24" s="5">
        <v>6</v>
      </c>
      <c r="AC24" s="5">
        <v>1592</v>
      </c>
      <c r="AD24" s="5">
        <v>242</v>
      </c>
      <c r="AE24" s="5">
        <v>678</v>
      </c>
      <c r="AF24" s="5">
        <v>445</v>
      </c>
      <c r="AG24" s="6">
        <v>1069</v>
      </c>
    </row>
    <row r="25" spans="1:33" x14ac:dyDescent="0.3">
      <c r="A25" s="23" t="s">
        <v>28</v>
      </c>
      <c r="B25" s="5">
        <v>14083</v>
      </c>
      <c r="C25" s="5">
        <v>723</v>
      </c>
      <c r="D25" s="5">
        <v>5</v>
      </c>
      <c r="E25" s="5">
        <v>2786</v>
      </c>
      <c r="F25" s="5">
        <v>228</v>
      </c>
      <c r="G25" s="5">
        <v>381</v>
      </c>
      <c r="H25" s="5">
        <v>7342</v>
      </c>
      <c r="I25" s="6">
        <v>2618</v>
      </c>
      <c r="J25" s="5">
        <v>14133</v>
      </c>
      <c r="K25" s="5">
        <v>738</v>
      </c>
      <c r="L25" s="5">
        <v>5</v>
      </c>
      <c r="M25" s="5">
        <v>2877</v>
      </c>
      <c r="N25" s="5">
        <v>228</v>
      </c>
      <c r="O25" s="5">
        <v>397</v>
      </c>
      <c r="P25" s="5">
        <v>7323</v>
      </c>
      <c r="Q25" s="6">
        <v>2565</v>
      </c>
      <c r="R25" s="5">
        <v>14343</v>
      </c>
      <c r="S25" s="5">
        <v>752</v>
      </c>
      <c r="T25" s="5">
        <v>5</v>
      </c>
      <c r="U25" s="5">
        <v>2936</v>
      </c>
      <c r="V25" s="5">
        <v>228</v>
      </c>
      <c r="W25" s="5">
        <v>398</v>
      </c>
      <c r="X25" s="5">
        <v>7330</v>
      </c>
      <c r="Y25" s="6">
        <v>2694</v>
      </c>
      <c r="Z25" s="5">
        <v>14365</v>
      </c>
      <c r="AA25" s="5">
        <v>756</v>
      </c>
      <c r="AB25" s="5">
        <v>5</v>
      </c>
      <c r="AC25" s="5">
        <v>2945</v>
      </c>
      <c r="AD25" s="5">
        <v>230</v>
      </c>
      <c r="AE25" s="5">
        <v>400</v>
      </c>
      <c r="AF25" s="5">
        <v>7342</v>
      </c>
      <c r="AG25" s="6">
        <v>2687</v>
      </c>
    </row>
    <row r="26" spans="1:33" x14ac:dyDescent="0.3">
      <c r="A26" s="23" t="s">
        <v>29</v>
      </c>
      <c r="B26" s="5">
        <v>25316</v>
      </c>
      <c r="C26" s="5">
        <v>1039</v>
      </c>
      <c r="D26" s="5">
        <v>8</v>
      </c>
      <c r="E26" s="5">
        <v>6084</v>
      </c>
      <c r="F26" s="5">
        <v>5</v>
      </c>
      <c r="G26" s="5">
        <v>4653</v>
      </c>
      <c r="H26" s="5">
        <v>13526</v>
      </c>
      <c r="I26" s="6">
        <v>1</v>
      </c>
      <c r="J26" s="5">
        <v>25476</v>
      </c>
      <c r="K26" s="5">
        <v>1038</v>
      </c>
      <c r="L26" s="5">
        <v>8</v>
      </c>
      <c r="M26" s="5">
        <v>6138</v>
      </c>
      <c r="N26" s="5">
        <v>5</v>
      </c>
      <c r="O26" s="5">
        <v>4654</v>
      </c>
      <c r="P26" s="5">
        <v>13631</v>
      </c>
      <c r="Q26" s="6">
        <v>2</v>
      </c>
      <c r="R26" s="5">
        <v>25625</v>
      </c>
      <c r="S26" s="5">
        <v>1047</v>
      </c>
      <c r="T26" s="5">
        <v>8</v>
      </c>
      <c r="U26" s="5">
        <v>6193</v>
      </c>
      <c r="V26" s="5">
        <v>5</v>
      </c>
      <c r="W26" s="5">
        <v>4662</v>
      </c>
      <c r="X26" s="5">
        <v>13707</v>
      </c>
      <c r="Y26" s="6">
        <v>3</v>
      </c>
      <c r="Z26" s="5">
        <v>25673</v>
      </c>
      <c r="AA26" s="5">
        <v>1054</v>
      </c>
      <c r="AB26" s="5">
        <v>8</v>
      </c>
      <c r="AC26" s="5">
        <v>6130</v>
      </c>
      <c r="AD26" s="5">
        <v>3</v>
      </c>
      <c r="AE26" s="5">
        <v>4652</v>
      </c>
      <c r="AF26" s="5">
        <v>13823</v>
      </c>
      <c r="AG26" s="6">
        <v>3</v>
      </c>
    </row>
    <row r="27" spans="1:33" ht="28.8" x14ac:dyDescent="0.3">
      <c r="A27" s="23" t="s">
        <v>30</v>
      </c>
      <c r="B27" s="5" t="s">
        <v>12</v>
      </c>
      <c r="C27" s="5" t="s">
        <v>12</v>
      </c>
      <c r="D27" s="5" t="s">
        <v>12</v>
      </c>
      <c r="E27" s="5" t="s">
        <v>12</v>
      </c>
      <c r="F27" s="5" t="s">
        <v>12</v>
      </c>
      <c r="G27" s="5" t="s">
        <v>12</v>
      </c>
      <c r="H27" s="5" t="s">
        <v>12</v>
      </c>
      <c r="I27" s="6" t="s">
        <v>12</v>
      </c>
      <c r="J27" s="5" t="s">
        <v>12</v>
      </c>
      <c r="K27" s="5" t="s">
        <v>12</v>
      </c>
      <c r="L27" s="5" t="s">
        <v>12</v>
      </c>
      <c r="M27" s="5" t="s">
        <v>12</v>
      </c>
      <c r="N27" s="5" t="s">
        <v>12</v>
      </c>
      <c r="O27" s="5" t="s">
        <v>12</v>
      </c>
      <c r="P27" s="5" t="s">
        <v>12</v>
      </c>
      <c r="Q27" s="6" t="s">
        <v>12</v>
      </c>
      <c r="R27" s="5" t="s">
        <v>12</v>
      </c>
      <c r="S27" s="5" t="s">
        <v>12</v>
      </c>
      <c r="T27" s="5" t="s">
        <v>12</v>
      </c>
      <c r="U27" s="5" t="s">
        <v>12</v>
      </c>
      <c r="V27" s="5" t="s">
        <v>12</v>
      </c>
      <c r="W27" s="5" t="s">
        <v>12</v>
      </c>
      <c r="X27" s="5" t="s">
        <v>12</v>
      </c>
      <c r="Y27" s="6" t="s">
        <v>12</v>
      </c>
      <c r="Z27" s="5" t="s">
        <v>12</v>
      </c>
      <c r="AA27" s="5" t="s">
        <v>12</v>
      </c>
      <c r="AB27" s="5" t="s">
        <v>12</v>
      </c>
      <c r="AC27" s="5" t="s">
        <v>12</v>
      </c>
      <c r="AD27" s="5" t="s">
        <v>12</v>
      </c>
      <c r="AE27" s="5" t="s">
        <v>12</v>
      </c>
      <c r="AF27" s="5" t="s">
        <v>12</v>
      </c>
      <c r="AG27" s="6" t="s">
        <v>12</v>
      </c>
    </row>
    <row r="28" spans="1:33" ht="15" thickBot="1" x14ac:dyDescent="0.35">
      <c r="A28" s="24" t="s">
        <v>31</v>
      </c>
      <c r="B28" s="8">
        <v>7</v>
      </c>
      <c r="C28" s="8" t="s">
        <v>12</v>
      </c>
      <c r="D28" s="8" t="s">
        <v>12</v>
      </c>
      <c r="E28" s="8" t="s">
        <v>12</v>
      </c>
      <c r="F28" s="8" t="s">
        <v>12</v>
      </c>
      <c r="G28" s="8">
        <v>2</v>
      </c>
      <c r="H28" s="8">
        <v>5</v>
      </c>
      <c r="I28" s="9" t="s">
        <v>12</v>
      </c>
      <c r="J28" s="8">
        <v>7</v>
      </c>
      <c r="K28" s="8" t="s">
        <v>12</v>
      </c>
      <c r="L28" s="8" t="s">
        <v>12</v>
      </c>
      <c r="M28" s="8" t="s">
        <v>12</v>
      </c>
      <c r="N28" s="8" t="s">
        <v>12</v>
      </c>
      <c r="O28" s="8">
        <v>2</v>
      </c>
      <c r="P28" s="8">
        <v>5</v>
      </c>
      <c r="Q28" s="9" t="s">
        <v>12</v>
      </c>
      <c r="R28" s="8">
        <v>7</v>
      </c>
      <c r="S28" s="8" t="s">
        <v>12</v>
      </c>
      <c r="T28" s="8" t="s">
        <v>12</v>
      </c>
      <c r="U28" s="8" t="s">
        <v>12</v>
      </c>
      <c r="V28" s="8" t="s">
        <v>12</v>
      </c>
      <c r="W28" s="8">
        <v>2</v>
      </c>
      <c r="X28" s="8">
        <v>5</v>
      </c>
      <c r="Y28" s="9" t="s">
        <v>12</v>
      </c>
      <c r="Z28" s="8">
        <v>8</v>
      </c>
      <c r="AA28" s="8" t="s">
        <v>12</v>
      </c>
      <c r="AB28" s="8" t="s">
        <v>12</v>
      </c>
      <c r="AC28" s="8" t="s">
        <v>12</v>
      </c>
      <c r="AD28" s="8" t="s">
        <v>12</v>
      </c>
      <c r="AE28" s="8">
        <v>2</v>
      </c>
      <c r="AF28" s="8">
        <v>6</v>
      </c>
      <c r="AG28" s="9" t="s">
        <v>12</v>
      </c>
    </row>
    <row r="29" spans="1:33" x14ac:dyDescent="0.3">
      <c r="A29" s="1" t="s">
        <v>32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 differentFirst="1">
    <oddHeader>&amp;L&amp;G</oddHeader>
    <firstHeader>&amp;L&amp;G</first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EEE97-D4ED-49A0-8CEC-1F3B690F9982}">
  <dimension ref="A2:AG29"/>
  <sheetViews>
    <sheetView showWhiteSpace="0" zoomScaleNormal="100" workbookViewId="0"/>
  </sheetViews>
  <sheetFormatPr defaultColWidth="9.109375" defaultRowHeight="14.4" x14ac:dyDescent="0.3"/>
  <cols>
    <col min="1" max="1" width="59.6640625" style="1" customWidth="1"/>
    <col min="2" max="2" width="8.6640625" style="1" customWidth="1"/>
    <col min="3" max="3" width="12.6640625" style="1" customWidth="1"/>
    <col min="4" max="4" width="8.109375" style="1" bestFit="1" customWidth="1"/>
    <col min="5" max="5" width="12.6640625" style="1" customWidth="1"/>
    <col min="6" max="6" width="11.6640625" style="1" customWidth="1"/>
    <col min="7" max="7" width="15.33203125" style="1" customWidth="1"/>
    <col min="8" max="8" width="8.6640625" style="1" customWidth="1"/>
    <col min="9" max="9" width="19.6640625" style="1" customWidth="1"/>
    <col min="10" max="11" width="12.6640625" style="1" customWidth="1"/>
    <col min="12" max="12" width="8.5546875" style="1" customWidth="1"/>
    <col min="13" max="13" width="12.6640625" style="1" customWidth="1"/>
    <col min="14" max="14" width="11.6640625" style="1" customWidth="1"/>
    <col min="15" max="15" width="15.33203125" style="1" customWidth="1"/>
    <col min="16" max="16" width="8.6640625" style="1" customWidth="1"/>
    <col min="17" max="17" width="19.6640625" style="1" customWidth="1"/>
    <col min="18" max="19" width="12.6640625" style="1" customWidth="1"/>
    <col min="20" max="20" width="14.6640625" style="1" customWidth="1"/>
    <col min="21" max="21" width="12.6640625" style="1" customWidth="1"/>
    <col min="22" max="22" width="11.6640625" style="1" customWidth="1"/>
    <col min="23" max="23" width="15.33203125" style="1" customWidth="1"/>
    <col min="24" max="24" width="8.6640625" style="1" customWidth="1"/>
    <col min="25" max="25" width="19.6640625" style="1" customWidth="1"/>
    <col min="26" max="26" width="8.5546875" style="1" customWidth="1"/>
    <col min="27" max="27" width="12.6640625" style="1" customWidth="1"/>
    <col min="28" max="28" width="8.5546875" style="1" customWidth="1"/>
    <col min="29" max="29" width="12.6640625" style="1" customWidth="1"/>
    <col min="30" max="30" width="11.6640625" style="1" customWidth="1"/>
    <col min="31" max="31" width="15.33203125" style="1" customWidth="1"/>
    <col min="32" max="32" width="8.6640625" style="1" customWidth="1"/>
    <col min="33" max="33" width="19.6640625" style="1" customWidth="1"/>
    <col min="34" max="16384" width="9.109375" style="1"/>
  </cols>
  <sheetData>
    <row r="2" spans="1:33" x14ac:dyDescent="0.3">
      <c r="A2" s="2" t="str">
        <f>UPPER("Poslovni subjekti v Poslovnem registru Slovenije po področjih dejavnosti SKD in po skupinah, po četrtletjih 2014")</f>
        <v>POSLOVNI SUBJEKTI V POSLOVNEM REGISTRU SLOVENIJE PO PODROČJIH DEJAVNOSTI SKD IN PO SKUPINAH, PO ČETRTLETJIH 2014</v>
      </c>
    </row>
    <row r="3" spans="1:33" x14ac:dyDescent="0.3">
      <c r="A3" s="2"/>
    </row>
    <row r="4" spans="1:33" ht="15" thickBot="1" x14ac:dyDescent="0.35">
      <c r="B4" s="28" t="s">
        <v>79</v>
      </c>
      <c r="C4" s="29"/>
      <c r="D4" s="29"/>
      <c r="E4" s="29"/>
      <c r="F4" s="29"/>
      <c r="G4" s="29"/>
      <c r="H4" s="29"/>
      <c r="I4" s="30"/>
      <c r="J4" s="28" t="s">
        <v>80</v>
      </c>
      <c r="K4" s="29"/>
      <c r="L4" s="29"/>
      <c r="M4" s="29"/>
      <c r="N4" s="29"/>
      <c r="O4" s="29"/>
      <c r="P4" s="29"/>
      <c r="Q4" s="30"/>
      <c r="R4" s="28" t="s">
        <v>81</v>
      </c>
      <c r="S4" s="29"/>
      <c r="T4" s="29"/>
      <c r="U4" s="29"/>
      <c r="V4" s="29"/>
      <c r="W4" s="29"/>
      <c r="X4" s="29"/>
      <c r="Y4" s="30"/>
      <c r="Z4" s="28" t="s">
        <v>82</v>
      </c>
      <c r="AA4" s="29"/>
      <c r="AB4" s="29"/>
      <c r="AC4" s="29"/>
      <c r="AD4" s="29"/>
      <c r="AE4" s="29"/>
      <c r="AF4" s="29"/>
      <c r="AG4" s="30"/>
    </row>
    <row r="5" spans="1:33" ht="72.599999999999994" thickBot="1" x14ac:dyDescent="0.35">
      <c r="A5" s="10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2" t="s">
        <v>9</v>
      </c>
      <c r="J5" s="11" t="s">
        <v>2</v>
      </c>
      <c r="K5" s="11" t="s">
        <v>3</v>
      </c>
      <c r="L5" s="11" t="s">
        <v>4</v>
      </c>
      <c r="M5" s="11" t="s">
        <v>5</v>
      </c>
      <c r="N5" s="11" t="s">
        <v>6</v>
      </c>
      <c r="O5" s="11" t="s">
        <v>7</v>
      </c>
      <c r="P5" s="11" t="s">
        <v>8</v>
      </c>
      <c r="Q5" s="12" t="s">
        <v>9</v>
      </c>
      <c r="R5" s="11" t="s">
        <v>2</v>
      </c>
      <c r="S5" s="11" t="s">
        <v>3</v>
      </c>
      <c r="T5" s="11" t="s">
        <v>4</v>
      </c>
      <c r="U5" s="11" t="s">
        <v>5</v>
      </c>
      <c r="V5" s="11" t="s">
        <v>6</v>
      </c>
      <c r="W5" s="11" t="s">
        <v>7</v>
      </c>
      <c r="X5" s="11" t="s">
        <v>8</v>
      </c>
      <c r="Y5" s="12" t="s">
        <v>9</v>
      </c>
      <c r="Z5" s="11" t="s">
        <v>2</v>
      </c>
      <c r="AA5" s="11" t="s">
        <v>3</v>
      </c>
      <c r="AB5" s="11" t="s">
        <v>4</v>
      </c>
      <c r="AC5" s="11" t="s">
        <v>5</v>
      </c>
      <c r="AD5" s="11" t="s">
        <v>6</v>
      </c>
      <c r="AE5" s="11" t="s">
        <v>7</v>
      </c>
      <c r="AF5" s="11" t="s">
        <v>8</v>
      </c>
      <c r="AG5" s="12" t="s">
        <v>9</v>
      </c>
    </row>
    <row r="6" spans="1:33" ht="15" thickBot="1" x14ac:dyDescent="0.35">
      <c r="A6" s="13">
        <v>1</v>
      </c>
      <c r="B6" s="14" t="s">
        <v>0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5">
        <v>9</v>
      </c>
      <c r="J6" s="14" t="s">
        <v>0</v>
      </c>
      <c r="K6" s="14">
        <v>3</v>
      </c>
      <c r="L6" s="14">
        <v>4</v>
      </c>
      <c r="M6" s="14">
        <v>5</v>
      </c>
      <c r="N6" s="14">
        <v>6</v>
      </c>
      <c r="O6" s="14">
        <v>7</v>
      </c>
      <c r="P6" s="14">
        <v>8</v>
      </c>
      <c r="Q6" s="15">
        <v>9</v>
      </c>
      <c r="R6" s="14" t="s">
        <v>0</v>
      </c>
      <c r="S6" s="14">
        <v>3</v>
      </c>
      <c r="T6" s="14">
        <v>4</v>
      </c>
      <c r="U6" s="14">
        <v>5</v>
      </c>
      <c r="V6" s="14">
        <v>6</v>
      </c>
      <c r="W6" s="14">
        <v>7</v>
      </c>
      <c r="X6" s="14">
        <v>8</v>
      </c>
      <c r="Y6" s="15">
        <v>9</v>
      </c>
      <c r="Z6" s="14" t="s">
        <v>0</v>
      </c>
      <c r="AA6" s="14">
        <v>3</v>
      </c>
      <c r="AB6" s="14">
        <v>4</v>
      </c>
      <c r="AC6" s="14">
        <v>5</v>
      </c>
      <c r="AD6" s="14">
        <v>6</v>
      </c>
      <c r="AE6" s="14">
        <v>7</v>
      </c>
      <c r="AF6" s="14">
        <v>8</v>
      </c>
      <c r="AG6" s="15">
        <v>9</v>
      </c>
    </row>
    <row r="7" spans="1:33" ht="15" thickBot="1" x14ac:dyDescent="0.35">
      <c r="A7" s="16" t="s">
        <v>2</v>
      </c>
      <c r="B7" s="17">
        <v>194905</v>
      </c>
      <c r="C7" s="18">
        <v>69170</v>
      </c>
      <c r="D7" s="18">
        <v>370</v>
      </c>
      <c r="E7" s="18">
        <v>79275</v>
      </c>
      <c r="F7" s="18">
        <v>2816</v>
      </c>
      <c r="G7" s="18">
        <v>8136</v>
      </c>
      <c r="H7" s="18">
        <v>23207</v>
      </c>
      <c r="I7" s="19">
        <v>11931</v>
      </c>
      <c r="J7" s="17">
        <v>196151</v>
      </c>
      <c r="K7" s="18">
        <v>69819</v>
      </c>
      <c r="L7" s="18">
        <v>377</v>
      </c>
      <c r="M7" s="18">
        <v>79718</v>
      </c>
      <c r="N7" s="18">
        <v>2815</v>
      </c>
      <c r="O7" s="18">
        <v>8198</v>
      </c>
      <c r="P7" s="18">
        <v>23284</v>
      </c>
      <c r="Q7" s="19">
        <v>11940</v>
      </c>
      <c r="R7" s="17">
        <v>197760</v>
      </c>
      <c r="S7" s="18">
        <v>70601</v>
      </c>
      <c r="T7" s="18">
        <v>374</v>
      </c>
      <c r="U7" s="18">
        <v>80497</v>
      </c>
      <c r="V7" s="18">
        <v>2821</v>
      </c>
      <c r="W7" s="18">
        <v>8278</v>
      </c>
      <c r="X7" s="18">
        <v>23356</v>
      </c>
      <c r="Y7" s="19">
        <v>11833</v>
      </c>
      <c r="Z7" s="17">
        <v>198521</v>
      </c>
      <c r="AA7" s="18">
        <v>70828</v>
      </c>
      <c r="AB7" s="18">
        <v>376</v>
      </c>
      <c r="AC7" s="18">
        <v>80988</v>
      </c>
      <c r="AD7" s="18">
        <v>2827</v>
      </c>
      <c r="AE7" s="18">
        <v>8323</v>
      </c>
      <c r="AF7" s="18">
        <v>23482</v>
      </c>
      <c r="AG7" s="19">
        <v>11697</v>
      </c>
    </row>
    <row r="8" spans="1:33" x14ac:dyDescent="0.3">
      <c r="A8" s="22" t="s">
        <v>10</v>
      </c>
      <c r="B8" s="3">
        <v>3674</v>
      </c>
      <c r="C8" s="3">
        <v>455</v>
      </c>
      <c r="D8" s="3">
        <v>86</v>
      </c>
      <c r="E8" s="3">
        <v>790</v>
      </c>
      <c r="F8" s="3">
        <v>1</v>
      </c>
      <c r="G8" s="3">
        <v>489</v>
      </c>
      <c r="H8" s="3">
        <v>515</v>
      </c>
      <c r="I8" s="4">
        <v>1338</v>
      </c>
      <c r="J8" s="3">
        <v>3699</v>
      </c>
      <c r="K8" s="3">
        <v>464</v>
      </c>
      <c r="L8" s="3">
        <v>85</v>
      </c>
      <c r="M8" s="3">
        <v>829</v>
      </c>
      <c r="N8" s="3">
        <v>1</v>
      </c>
      <c r="O8" s="3">
        <v>493</v>
      </c>
      <c r="P8" s="3">
        <v>515</v>
      </c>
      <c r="Q8" s="4">
        <v>1312</v>
      </c>
      <c r="R8" s="3">
        <v>3718</v>
      </c>
      <c r="S8" s="3">
        <v>472</v>
      </c>
      <c r="T8" s="3">
        <v>86</v>
      </c>
      <c r="U8" s="3">
        <v>854</v>
      </c>
      <c r="V8" s="3">
        <v>1</v>
      </c>
      <c r="W8" s="3">
        <v>494</v>
      </c>
      <c r="X8" s="3">
        <v>515</v>
      </c>
      <c r="Y8" s="4">
        <v>1296</v>
      </c>
      <c r="Z8" s="3">
        <v>3703</v>
      </c>
      <c r="AA8" s="3">
        <v>486</v>
      </c>
      <c r="AB8" s="3">
        <v>87</v>
      </c>
      <c r="AC8" s="3">
        <v>854</v>
      </c>
      <c r="AD8" s="3">
        <v>1</v>
      </c>
      <c r="AE8" s="3">
        <v>495</v>
      </c>
      <c r="AF8" s="3">
        <v>514</v>
      </c>
      <c r="AG8" s="4">
        <v>1266</v>
      </c>
    </row>
    <row r="9" spans="1:33" x14ac:dyDescent="0.3">
      <c r="A9" s="23" t="s">
        <v>11</v>
      </c>
      <c r="B9" s="5">
        <v>114</v>
      </c>
      <c r="C9" s="5">
        <v>77</v>
      </c>
      <c r="D9" s="5">
        <v>2</v>
      </c>
      <c r="E9" s="5">
        <v>30</v>
      </c>
      <c r="F9" s="5" t="s">
        <v>12</v>
      </c>
      <c r="G9" s="5" t="s">
        <v>12</v>
      </c>
      <c r="H9" s="5" t="s">
        <v>12</v>
      </c>
      <c r="I9" s="6">
        <v>5</v>
      </c>
      <c r="J9" s="5">
        <v>115</v>
      </c>
      <c r="K9" s="5">
        <v>77</v>
      </c>
      <c r="L9" s="5">
        <v>2</v>
      </c>
      <c r="M9" s="5">
        <v>30</v>
      </c>
      <c r="N9" s="5" t="s">
        <v>12</v>
      </c>
      <c r="O9" s="5" t="s">
        <v>12</v>
      </c>
      <c r="P9" s="5" t="s">
        <v>12</v>
      </c>
      <c r="Q9" s="6">
        <v>6</v>
      </c>
      <c r="R9" s="5">
        <v>114</v>
      </c>
      <c r="S9" s="5">
        <v>76</v>
      </c>
      <c r="T9" s="5">
        <v>2</v>
      </c>
      <c r="U9" s="5">
        <v>30</v>
      </c>
      <c r="V9" s="5" t="s">
        <v>12</v>
      </c>
      <c r="W9" s="5" t="s">
        <v>12</v>
      </c>
      <c r="X9" s="5" t="s">
        <v>12</v>
      </c>
      <c r="Y9" s="6">
        <v>6</v>
      </c>
      <c r="Z9" s="5">
        <v>111</v>
      </c>
      <c r="AA9" s="5">
        <v>75</v>
      </c>
      <c r="AB9" s="5">
        <v>1</v>
      </c>
      <c r="AC9" s="5">
        <v>29</v>
      </c>
      <c r="AD9" s="5" t="s">
        <v>12</v>
      </c>
      <c r="AE9" s="5" t="s">
        <v>12</v>
      </c>
      <c r="AF9" s="5" t="s">
        <v>12</v>
      </c>
      <c r="AG9" s="6">
        <v>6</v>
      </c>
    </row>
    <row r="10" spans="1:33" x14ac:dyDescent="0.3">
      <c r="A10" s="23" t="s">
        <v>13</v>
      </c>
      <c r="B10" s="5">
        <v>19260</v>
      </c>
      <c r="C10" s="5">
        <v>8164</v>
      </c>
      <c r="D10" s="5">
        <v>33</v>
      </c>
      <c r="E10" s="5">
        <v>9259</v>
      </c>
      <c r="F10" s="5">
        <v>4</v>
      </c>
      <c r="G10" s="5">
        <v>45</v>
      </c>
      <c r="H10" s="5" t="s">
        <v>12</v>
      </c>
      <c r="I10" s="6">
        <v>1755</v>
      </c>
      <c r="J10" s="5">
        <v>19369</v>
      </c>
      <c r="K10" s="5">
        <v>8254</v>
      </c>
      <c r="L10" s="5">
        <v>34</v>
      </c>
      <c r="M10" s="5">
        <v>9299</v>
      </c>
      <c r="N10" s="5">
        <v>4</v>
      </c>
      <c r="O10" s="5">
        <v>44</v>
      </c>
      <c r="P10" s="5" t="s">
        <v>12</v>
      </c>
      <c r="Q10" s="6">
        <v>1734</v>
      </c>
      <c r="R10" s="5">
        <v>19484</v>
      </c>
      <c r="S10" s="5">
        <v>8327</v>
      </c>
      <c r="T10" s="5">
        <v>34</v>
      </c>
      <c r="U10" s="5">
        <v>9328</v>
      </c>
      <c r="V10" s="5">
        <v>4</v>
      </c>
      <c r="W10" s="5">
        <v>44</v>
      </c>
      <c r="X10" s="5" t="s">
        <v>12</v>
      </c>
      <c r="Y10" s="6">
        <v>1747</v>
      </c>
      <c r="Z10" s="5">
        <v>19506</v>
      </c>
      <c r="AA10" s="5">
        <v>8371</v>
      </c>
      <c r="AB10" s="5">
        <v>33</v>
      </c>
      <c r="AC10" s="5">
        <v>9280</v>
      </c>
      <c r="AD10" s="5">
        <v>4</v>
      </c>
      <c r="AE10" s="5">
        <v>44</v>
      </c>
      <c r="AF10" s="5" t="s">
        <v>12</v>
      </c>
      <c r="AG10" s="6">
        <v>1774</v>
      </c>
    </row>
    <row r="11" spans="1:33" x14ac:dyDescent="0.3">
      <c r="A11" s="23" t="s">
        <v>14</v>
      </c>
      <c r="B11" s="5">
        <v>1759</v>
      </c>
      <c r="C11" s="5">
        <v>716</v>
      </c>
      <c r="D11" s="5">
        <v>2</v>
      </c>
      <c r="E11" s="5">
        <v>405</v>
      </c>
      <c r="F11" s="5" t="s">
        <v>12</v>
      </c>
      <c r="G11" s="5">
        <v>3</v>
      </c>
      <c r="H11" s="5" t="s">
        <v>12</v>
      </c>
      <c r="I11" s="6">
        <v>633</v>
      </c>
      <c r="J11" s="5">
        <v>1749</v>
      </c>
      <c r="K11" s="5">
        <v>725</v>
      </c>
      <c r="L11" s="5">
        <v>2</v>
      </c>
      <c r="M11" s="5">
        <v>398</v>
      </c>
      <c r="N11" s="5" t="s">
        <v>12</v>
      </c>
      <c r="O11" s="5">
        <v>2</v>
      </c>
      <c r="P11" s="5" t="s">
        <v>12</v>
      </c>
      <c r="Q11" s="6">
        <v>622</v>
      </c>
      <c r="R11" s="5">
        <v>1732</v>
      </c>
      <c r="S11" s="5">
        <v>721</v>
      </c>
      <c r="T11" s="5">
        <v>2</v>
      </c>
      <c r="U11" s="5">
        <v>397</v>
      </c>
      <c r="V11" s="5" t="s">
        <v>12</v>
      </c>
      <c r="W11" s="5">
        <v>2</v>
      </c>
      <c r="X11" s="5" t="s">
        <v>12</v>
      </c>
      <c r="Y11" s="6">
        <v>610</v>
      </c>
      <c r="Z11" s="5">
        <v>1723</v>
      </c>
      <c r="AA11" s="5">
        <v>717</v>
      </c>
      <c r="AB11" s="5">
        <v>2</v>
      </c>
      <c r="AC11" s="5">
        <v>402</v>
      </c>
      <c r="AD11" s="5" t="s">
        <v>12</v>
      </c>
      <c r="AE11" s="5">
        <v>2</v>
      </c>
      <c r="AF11" s="5" t="s">
        <v>12</v>
      </c>
      <c r="AG11" s="6">
        <v>600</v>
      </c>
    </row>
    <row r="12" spans="1:33" x14ac:dyDescent="0.3">
      <c r="A12" s="23" t="s">
        <v>15</v>
      </c>
      <c r="B12" s="5">
        <v>517</v>
      </c>
      <c r="C12" s="5">
        <v>377</v>
      </c>
      <c r="D12" s="5">
        <v>11</v>
      </c>
      <c r="E12" s="5">
        <v>120</v>
      </c>
      <c r="F12" s="5">
        <v>1</v>
      </c>
      <c r="G12" s="5">
        <v>3</v>
      </c>
      <c r="H12" s="5" t="s">
        <v>12</v>
      </c>
      <c r="I12" s="6">
        <v>5</v>
      </c>
      <c r="J12" s="5">
        <v>511</v>
      </c>
      <c r="K12" s="5">
        <v>370</v>
      </c>
      <c r="L12" s="5">
        <v>12</v>
      </c>
      <c r="M12" s="5">
        <v>120</v>
      </c>
      <c r="N12" s="5">
        <v>1</v>
      </c>
      <c r="O12" s="5">
        <v>3</v>
      </c>
      <c r="P12" s="5" t="s">
        <v>12</v>
      </c>
      <c r="Q12" s="6">
        <v>5</v>
      </c>
      <c r="R12" s="5">
        <v>501</v>
      </c>
      <c r="S12" s="5">
        <v>381</v>
      </c>
      <c r="T12" s="5">
        <v>13</v>
      </c>
      <c r="U12" s="5">
        <v>98</v>
      </c>
      <c r="V12" s="5">
        <v>1</v>
      </c>
      <c r="W12" s="5">
        <v>3</v>
      </c>
      <c r="X12" s="5" t="s">
        <v>12</v>
      </c>
      <c r="Y12" s="6">
        <v>5</v>
      </c>
      <c r="Z12" s="5">
        <v>489</v>
      </c>
      <c r="AA12" s="5">
        <v>380</v>
      </c>
      <c r="AB12" s="5">
        <v>13</v>
      </c>
      <c r="AC12" s="5">
        <v>89</v>
      </c>
      <c r="AD12" s="5">
        <v>1</v>
      </c>
      <c r="AE12" s="5">
        <v>2</v>
      </c>
      <c r="AF12" s="5" t="s">
        <v>12</v>
      </c>
      <c r="AG12" s="6">
        <v>4</v>
      </c>
    </row>
    <row r="13" spans="1:33" x14ac:dyDescent="0.3">
      <c r="A13" s="23" t="s">
        <v>16</v>
      </c>
      <c r="B13" s="5">
        <v>20783</v>
      </c>
      <c r="C13" s="5">
        <v>9381</v>
      </c>
      <c r="D13" s="5">
        <v>20</v>
      </c>
      <c r="E13" s="5">
        <v>11366</v>
      </c>
      <c r="F13" s="5" t="s">
        <v>12</v>
      </c>
      <c r="G13" s="5">
        <v>3</v>
      </c>
      <c r="H13" s="5" t="s">
        <v>12</v>
      </c>
      <c r="I13" s="6">
        <v>13</v>
      </c>
      <c r="J13" s="5">
        <v>20856</v>
      </c>
      <c r="K13" s="5">
        <v>9453</v>
      </c>
      <c r="L13" s="5">
        <v>20</v>
      </c>
      <c r="M13" s="5">
        <v>11363</v>
      </c>
      <c r="N13" s="5" t="s">
        <v>12</v>
      </c>
      <c r="O13" s="5">
        <v>4</v>
      </c>
      <c r="P13" s="5" t="s">
        <v>12</v>
      </c>
      <c r="Q13" s="6">
        <v>16</v>
      </c>
      <c r="R13" s="5">
        <v>21058</v>
      </c>
      <c r="S13" s="5">
        <v>9555</v>
      </c>
      <c r="T13" s="5">
        <v>20</v>
      </c>
      <c r="U13" s="5">
        <v>11463</v>
      </c>
      <c r="V13" s="5" t="s">
        <v>12</v>
      </c>
      <c r="W13" s="5">
        <v>4</v>
      </c>
      <c r="X13" s="5" t="s">
        <v>12</v>
      </c>
      <c r="Y13" s="6">
        <v>16</v>
      </c>
      <c r="Z13" s="5">
        <v>20798</v>
      </c>
      <c r="AA13" s="5">
        <v>9397</v>
      </c>
      <c r="AB13" s="5">
        <v>19</v>
      </c>
      <c r="AC13" s="5">
        <v>11362</v>
      </c>
      <c r="AD13" s="5" t="s">
        <v>12</v>
      </c>
      <c r="AE13" s="5">
        <v>5</v>
      </c>
      <c r="AF13" s="5" t="s">
        <v>12</v>
      </c>
      <c r="AG13" s="6">
        <v>15</v>
      </c>
    </row>
    <row r="14" spans="1:33" x14ac:dyDescent="0.3">
      <c r="A14" s="23" t="s">
        <v>17</v>
      </c>
      <c r="B14" s="5">
        <v>28111</v>
      </c>
      <c r="C14" s="5">
        <v>16417</v>
      </c>
      <c r="D14" s="5">
        <v>98</v>
      </c>
      <c r="E14" s="5">
        <v>11356</v>
      </c>
      <c r="F14" s="5">
        <v>25</v>
      </c>
      <c r="G14" s="5">
        <v>17</v>
      </c>
      <c r="H14" s="5">
        <v>1</v>
      </c>
      <c r="I14" s="6">
        <v>197</v>
      </c>
      <c r="J14" s="5">
        <v>28127</v>
      </c>
      <c r="K14" s="5">
        <v>16499</v>
      </c>
      <c r="L14" s="5">
        <v>100</v>
      </c>
      <c r="M14" s="5">
        <v>11289</v>
      </c>
      <c r="N14" s="5">
        <v>26</v>
      </c>
      <c r="O14" s="5">
        <v>17</v>
      </c>
      <c r="P14" s="5">
        <v>1</v>
      </c>
      <c r="Q14" s="6">
        <v>195</v>
      </c>
      <c r="R14" s="5">
        <v>28302</v>
      </c>
      <c r="S14" s="5">
        <v>16611</v>
      </c>
      <c r="T14" s="5">
        <v>102</v>
      </c>
      <c r="U14" s="5">
        <v>11348</v>
      </c>
      <c r="V14" s="5">
        <v>26</v>
      </c>
      <c r="W14" s="5">
        <v>20</v>
      </c>
      <c r="X14" s="5">
        <v>1</v>
      </c>
      <c r="Y14" s="6">
        <v>194</v>
      </c>
      <c r="Z14" s="5">
        <v>28361</v>
      </c>
      <c r="AA14" s="5">
        <v>16674</v>
      </c>
      <c r="AB14" s="5">
        <v>101</v>
      </c>
      <c r="AC14" s="5">
        <v>11337</v>
      </c>
      <c r="AD14" s="5">
        <v>26</v>
      </c>
      <c r="AE14" s="5">
        <v>21</v>
      </c>
      <c r="AF14" s="5">
        <v>1</v>
      </c>
      <c r="AG14" s="6">
        <v>201</v>
      </c>
    </row>
    <row r="15" spans="1:33" x14ac:dyDescent="0.3">
      <c r="A15" s="23" t="s">
        <v>18</v>
      </c>
      <c r="B15" s="5">
        <v>8805</v>
      </c>
      <c r="C15" s="5">
        <v>3329</v>
      </c>
      <c r="D15" s="5">
        <v>7</v>
      </c>
      <c r="E15" s="5">
        <v>5428</v>
      </c>
      <c r="F15" s="5">
        <v>2</v>
      </c>
      <c r="G15" s="5">
        <v>3</v>
      </c>
      <c r="H15" s="5" t="s">
        <v>12</v>
      </c>
      <c r="I15" s="6">
        <v>36</v>
      </c>
      <c r="J15" s="5">
        <v>8767</v>
      </c>
      <c r="K15" s="5">
        <v>3369</v>
      </c>
      <c r="L15" s="5">
        <v>7</v>
      </c>
      <c r="M15" s="5">
        <v>5350</v>
      </c>
      <c r="N15" s="5">
        <v>2</v>
      </c>
      <c r="O15" s="5">
        <v>2</v>
      </c>
      <c r="P15" s="5" t="s">
        <v>12</v>
      </c>
      <c r="Q15" s="6">
        <v>37</v>
      </c>
      <c r="R15" s="5">
        <v>8778</v>
      </c>
      <c r="S15" s="5">
        <v>3396</v>
      </c>
      <c r="T15" s="5">
        <v>6</v>
      </c>
      <c r="U15" s="5">
        <v>5336</v>
      </c>
      <c r="V15" s="5">
        <v>2</v>
      </c>
      <c r="W15" s="5">
        <v>2</v>
      </c>
      <c r="X15" s="5" t="s">
        <v>12</v>
      </c>
      <c r="Y15" s="6">
        <v>36</v>
      </c>
      <c r="Z15" s="5">
        <v>8743</v>
      </c>
      <c r="AA15" s="5">
        <v>3428</v>
      </c>
      <c r="AB15" s="5">
        <v>6</v>
      </c>
      <c r="AC15" s="5">
        <v>5271</v>
      </c>
      <c r="AD15" s="5">
        <v>2</v>
      </c>
      <c r="AE15" s="5">
        <v>2</v>
      </c>
      <c r="AF15" s="5" t="s">
        <v>12</v>
      </c>
      <c r="AG15" s="6">
        <v>34</v>
      </c>
    </row>
    <row r="16" spans="1:33" x14ac:dyDescent="0.3">
      <c r="A16" s="23" t="s">
        <v>19</v>
      </c>
      <c r="B16" s="5">
        <v>10486</v>
      </c>
      <c r="C16" s="5">
        <v>3386</v>
      </c>
      <c r="D16" s="5">
        <v>4</v>
      </c>
      <c r="E16" s="5">
        <v>5484</v>
      </c>
      <c r="F16" s="5">
        <v>19</v>
      </c>
      <c r="G16" s="5">
        <v>23</v>
      </c>
      <c r="H16" s="5">
        <v>1</v>
      </c>
      <c r="I16" s="6">
        <v>1569</v>
      </c>
      <c r="J16" s="5">
        <v>10858</v>
      </c>
      <c r="K16" s="5">
        <v>3462</v>
      </c>
      <c r="L16" s="5">
        <v>3</v>
      </c>
      <c r="M16" s="5">
        <v>5569</v>
      </c>
      <c r="N16" s="5">
        <v>18</v>
      </c>
      <c r="O16" s="5">
        <v>23</v>
      </c>
      <c r="P16" s="5">
        <v>1</v>
      </c>
      <c r="Q16" s="6">
        <v>1782</v>
      </c>
      <c r="R16" s="5">
        <v>10752</v>
      </c>
      <c r="S16" s="5">
        <v>3510</v>
      </c>
      <c r="T16" s="5">
        <v>4</v>
      </c>
      <c r="U16" s="5">
        <v>5539</v>
      </c>
      <c r="V16" s="5">
        <v>18</v>
      </c>
      <c r="W16" s="5">
        <v>23</v>
      </c>
      <c r="X16" s="5">
        <v>1</v>
      </c>
      <c r="Y16" s="6">
        <v>1657</v>
      </c>
      <c r="Z16" s="5">
        <v>10582</v>
      </c>
      <c r="AA16" s="5">
        <v>3512</v>
      </c>
      <c r="AB16" s="5">
        <v>5</v>
      </c>
      <c r="AC16" s="5">
        <v>5497</v>
      </c>
      <c r="AD16" s="5">
        <v>18</v>
      </c>
      <c r="AE16" s="5">
        <v>23</v>
      </c>
      <c r="AF16" s="5">
        <v>1</v>
      </c>
      <c r="AG16" s="6">
        <v>1526</v>
      </c>
    </row>
    <row r="17" spans="1:33" x14ac:dyDescent="0.3">
      <c r="A17" s="23" t="s">
        <v>20</v>
      </c>
      <c r="B17" s="5">
        <v>7831</v>
      </c>
      <c r="C17" s="5">
        <v>3595</v>
      </c>
      <c r="D17" s="5">
        <v>5</v>
      </c>
      <c r="E17" s="5">
        <v>3936</v>
      </c>
      <c r="F17" s="5">
        <v>15</v>
      </c>
      <c r="G17" s="5">
        <v>235</v>
      </c>
      <c r="H17" s="5">
        <v>9</v>
      </c>
      <c r="I17" s="6">
        <v>36</v>
      </c>
      <c r="J17" s="5">
        <v>7944</v>
      </c>
      <c r="K17" s="5">
        <v>3624</v>
      </c>
      <c r="L17" s="5">
        <v>5</v>
      </c>
      <c r="M17" s="5">
        <v>4021</v>
      </c>
      <c r="N17" s="5">
        <v>15</v>
      </c>
      <c r="O17" s="5">
        <v>233</v>
      </c>
      <c r="P17" s="5">
        <v>8</v>
      </c>
      <c r="Q17" s="6">
        <v>38</v>
      </c>
      <c r="R17" s="5">
        <v>8140</v>
      </c>
      <c r="S17" s="5">
        <v>3691</v>
      </c>
      <c r="T17" s="5">
        <v>5</v>
      </c>
      <c r="U17" s="5">
        <v>4145</v>
      </c>
      <c r="V17" s="5">
        <v>15</v>
      </c>
      <c r="W17" s="5">
        <v>238</v>
      </c>
      <c r="X17" s="5">
        <v>8</v>
      </c>
      <c r="Y17" s="6">
        <v>38</v>
      </c>
      <c r="Z17" s="5">
        <v>8284</v>
      </c>
      <c r="AA17" s="5">
        <v>3718</v>
      </c>
      <c r="AB17" s="5">
        <v>5</v>
      </c>
      <c r="AC17" s="5">
        <v>4261</v>
      </c>
      <c r="AD17" s="5">
        <v>15</v>
      </c>
      <c r="AE17" s="5">
        <v>239</v>
      </c>
      <c r="AF17" s="5">
        <v>7</v>
      </c>
      <c r="AG17" s="6">
        <v>39</v>
      </c>
    </row>
    <row r="18" spans="1:33" x14ac:dyDescent="0.3">
      <c r="A18" s="23" t="s">
        <v>21</v>
      </c>
      <c r="B18" s="5">
        <v>2428</v>
      </c>
      <c r="C18" s="5">
        <v>1381</v>
      </c>
      <c r="D18" s="5">
        <v>2</v>
      </c>
      <c r="E18" s="5">
        <v>1037</v>
      </c>
      <c r="F18" s="5">
        <v>2</v>
      </c>
      <c r="G18" s="5">
        <v>6</v>
      </c>
      <c r="H18" s="5" t="s">
        <v>12</v>
      </c>
      <c r="I18" s="6" t="s">
        <v>12</v>
      </c>
      <c r="J18" s="5">
        <v>2423</v>
      </c>
      <c r="K18" s="5">
        <v>1387</v>
      </c>
      <c r="L18" s="5">
        <v>2</v>
      </c>
      <c r="M18" s="5">
        <v>1026</v>
      </c>
      <c r="N18" s="5">
        <v>2</v>
      </c>
      <c r="O18" s="5">
        <v>6</v>
      </c>
      <c r="P18" s="5" t="s">
        <v>12</v>
      </c>
      <c r="Q18" s="6" t="s">
        <v>12</v>
      </c>
      <c r="R18" s="5">
        <v>2440</v>
      </c>
      <c r="S18" s="5">
        <v>1410</v>
      </c>
      <c r="T18" s="5">
        <v>2</v>
      </c>
      <c r="U18" s="5">
        <v>1020</v>
      </c>
      <c r="V18" s="5">
        <v>2</v>
      </c>
      <c r="W18" s="5">
        <v>6</v>
      </c>
      <c r="X18" s="5" t="s">
        <v>12</v>
      </c>
      <c r="Y18" s="6" t="s">
        <v>12</v>
      </c>
      <c r="Z18" s="5">
        <v>2432</v>
      </c>
      <c r="AA18" s="5">
        <v>1401</v>
      </c>
      <c r="AB18" s="5">
        <v>2</v>
      </c>
      <c r="AC18" s="5">
        <v>1021</v>
      </c>
      <c r="AD18" s="5">
        <v>2</v>
      </c>
      <c r="AE18" s="5">
        <v>6</v>
      </c>
      <c r="AF18" s="5" t="s">
        <v>12</v>
      </c>
      <c r="AG18" s="6" t="s">
        <v>12</v>
      </c>
    </row>
    <row r="19" spans="1:33" x14ac:dyDescent="0.3">
      <c r="A19" s="23" t="s">
        <v>22</v>
      </c>
      <c r="B19" s="5">
        <v>3106</v>
      </c>
      <c r="C19" s="5">
        <v>2190</v>
      </c>
      <c r="D19" s="5">
        <v>50</v>
      </c>
      <c r="E19" s="5">
        <v>702</v>
      </c>
      <c r="F19" s="5">
        <v>5</v>
      </c>
      <c r="G19" s="5">
        <v>148</v>
      </c>
      <c r="H19" s="5" t="s">
        <v>12</v>
      </c>
      <c r="I19" s="6">
        <v>11</v>
      </c>
      <c r="J19" s="5">
        <v>3140</v>
      </c>
      <c r="K19" s="5">
        <v>2210</v>
      </c>
      <c r="L19" s="5">
        <v>49</v>
      </c>
      <c r="M19" s="5">
        <v>712</v>
      </c>
      <c r="N19" s="5">
        <v>5</v>
      </c>
      <c r="O19" s="5">
        <v>153</v>
      </c>
      <c r="P19" s="5" t="s">
        <v>12</v>
      </c>
      <c r="Q19" s="6">
        <v>11</v>
      </c>
      <c r="R19" s="5">
        <v>3158</v>
      </c>
      <c r="S19" s="5">
        <v>2242</v>
      </c>
      <c r="T19" s="5">
        <v>41</v>
      </c>
      <c r="U19" s="5">
        <v>707</v>
      </c>
      <c r="V19" s="5">
        <v>5</v>
      </c>
      <c r="W19" s="5">
        <v>153</v>
      </c>
      <c r="X19" s="5" t="s">
        <v>12</v>
      </c>
      <c r="Y19" s="6">
        <v>10</v>
      </c>
      <c r="Z19" s="5">
        <v>3193</v>
      </c>
      <c r="AA19" s="5">
        <v>2281</v>
      </c>
      <c r="AB19" s="5">
        <v>41</v>
      </c>
      <c r="AC19" s="5">
        <v>707</v>
      </c>
      <c r="AD19" s="5">
        <v>5</v>
      </c>
      <c r="AE19" s="5">
        <v>151</v>
      </c>
      <c r="AF19" s="5" t="s">
        <v>12</v>
      </c>
      <c r="AG19" s="6">
        <v>8</v>
      </c>
    </row>
    <row r="20" spans="1:33" x14ac:dyDescent="0.3">
      <c r="A20" s="23" t="s">
        <v>23</v>
      </c>
      <c r="B20" s="5">
        <v>29911</v>
      </c>
      <c r="C20" s="5">
        <v>13955</v>
      </c>
      <c r="D20" s="5">
        <v>28</v>
      </c>
      <c r="E20" s="5">
        <v>13450</v>
      </c>
      <c r="F20" s="5">
        <v>54</v>
      </c>
      <c r="G20" s="5">
        <v>733</v>
      </c>
      <c r="H20" s="5">
        <v>13</v>
      </c>
      <c r="I20" s="6">
        <v>1678</v>
      </c>
      <c r="J20" s="5">
        <v>30244</v>
      </c>
      <c r="K20" s="5">
        <v>14086</v>
      </c>
      <c r="L20" s="5">
        <v>29</v>
      </c>
      <c r="M20" s="5">
        <v>13632</v>
      </c>
      <c r="N20" s="5">
        <v>53</v>
      </c>
      <c r="O20" s="5">
        <v>738</v>
      </c>
      <c r="P20" s="5">
        <v>13</v>
      </c>
      <c r="Q20" s="6">
        <v>1693</v>
      </c>
      <c r="R20" s="5">
        <v>30696</v>
      </c>
      <c r="S20" s="5">
        <v>14308</v>
      </c>
      <c r="T20" s="5">
        <v>30</v>
      </c>
      <c r="U20" s="5">
        <v>13848</v>
      </c>
      <c r="V20" s="5">
        <v>53</v>
      </c>
      <c r="W20" s="5">
        <v>748</v>
      </c>
      <c r="X20" s="5">
        <v>13</v>
      </c>
      <c r="Y20" s="6">
        <v>1696</v>
      </c>
      <c r="Z20" s="5">
        <v>31084</v>
      </c>
      <c r="AA20" s="5">
        <v>14396</v>
      </c>
      <c r="AB20" s="5">
        <v>31</v>
      </c>
      <c r="AC20" s="5">
        <v>14139</v>
      </c>
      <c r="AD20" s="5">
        <v>54</v>
      </c>
      <c r="AE20" s="5">
        <v>756</v>
      </c>
      <c r="AF20" s="5">
        <v>13</v>
      </c>
      <c r="AG20" s="6">
        <v>1695</v>
      </c>
    </row>
    <row r="21" spans="1:33" x14ac:dyDescent="0.3">
      <c r="A21" s="23" t="s">
        <v>24</v>
      </c>
      <c r="B21" s="5">
        <v>6495</v>
      </c>
      <c r="C21" s="5">
        <v>2174</v>
      </c>
      <c r="D21" s="5">
        <v>6</v>
      </c>
      <c r="E21" s="5">
        <v>3517</v>
      </c>
      <c r="F21" s="5">
        <v>16</v>
      </c>
      <c r="G21" s="5">
        <v>88</v>
      </c>
      <c r="H21" s="5">
        <v>16</v>
      </c>
      <c r="I21" s="6">
        <v>678</v>
      </c>
      <c r="J21" s="5">
        <v>6618</v>
      </c>
      <c r="K21" s="5">
        <v>2241</v>
      </c>
      <c r="L21" s="5">
        <v>6</v>
      </c>
      <c r="M21" s="5">
        <v>3623</v>
      </c>
      <c r="N21" s="5">
        <v>16</v>
      </c>
      <c r="O21" s="5">
        <v>89</v>
      </c>
      <c r="P21" s="5">
        <v>16</v>
      </c>
      <c r="Q21" s="6">
        <v>627</v>
      </c>
      <c r="R21" s="5">
        <v>6705</v>
      </c>
      <c r="S21" s="5">
        <v>2276</v>
      </c>
      <c r="T21" s="5">
        <v>6</v>
      </c>
      <c r="U21" s="5">
        <v>3703</v>
      </c>
      <c r="V21" s="5">
        <v>16</v>
      </c>
      <c r="W21" s="5">
        <v>90</v>
      </c>
      <c r="X21" s="5">
        <v>16</v>
      </c>
      <c r="Y21" s="6">
        <v>598</v>
      </c>
      <c r="Z21" s="5">
        <v>6790</v>
      </c>
      <c r="AA21" s="5">
        <v>2315</v>
      </c>
      <c r="AB21" s="5">
        <v>6</v>
      </c>
      <c r="AC21" s="5">
        <v>3728</v>
      </c>
      <c r="AD21" s="5">
        <v>16</v>
      </c>
      <c r="AE21" s="5">
        <v>91</v>
      </c>
      <c r="AF21" s="5">
        <v>19</v>
      </c>
      <c r="AG21" s="6">
        <v>615</v>
      </c>
    </row>
    <row r="22" spans="1:33" ht="28.8" x14ac:dyDescent="0.3">
      <c r="A22" s="23" t="s">
        <v>25</v>
      </c>
      <c r="B22" s="5">
        <v>2906</v>
      </c>
      <c r="C22" s="5">
        <v>7</v>
      </c>
      <c r="D22" s="5">
        <v>3</v>
      </c>
      <c r="E22" s="5">
        <v>37</v>
      </c>
      <c r="F22" s="5">
        <v>1347</v>
      </c>
      <c r="G22" s="5">
        <v>34</v>
      </c>
      <c r="H22" s="5">
        <v>1478</v>
      </c>
      <c r="I22" s="6" t="s">
        <v>12</v>
      </c>
      <c r="J22" s="5">
        <v>2911</v>
      </c>
      <c r="K22" s="5">
        <v>10</v>
      </c>
      <c r="L22" s="5">
        <v>4</v>
      </c>
      <c r="M22" s="5">
        <v>38</v>
      </c>
      <c r="N22" s="5">
        <v>1347</v>
      </c>
      <c r="O22" s="5">
        <v>34</v>
      </c>
      <c r="P22" s="5">
        <v>1478</v>
      </c>
      <c r="Q22" s="6" t="s">
        <v>12</v>
      </c>
      <c r="R22" s="5">
        <v>2915</v>
      </c>
      <c r="S22" s="5">
        <v>12</v>
      </c>
      <c r="T22" s="5">
        <v>4</v>
      </c>
      <c r="U22" s="5">
        <v>35</v>
      </c>
      <c r="V22" s="5">
        <v>1352</v>
      </c>
      <c r="W22" s="5">
        <v>34</v>
      </c>
      <c r="X22" s="5">
        <v>1478</v>
      </c>
      <c r="Y22" s="6" t="s">
        <v>12</v>
      </c>
      <c r="Z22" s="5">
        <v>2920</v>
      </c>
      <c r="AA22" s="5">
        <v>13</v>
      </c>
      <c r="AB22" s="5">
        <v>4</v>
      </c>
      <c r="AC22" s="5">
        <v>35</v>
      </c>
      <c r="AD22" s="5">
        <v>1357</v>
      </c>
      <c r="AE22" s="5">
        <v>35</v>
      </c>
      <c r="AF22" s="5">
        <v>1476</v>
      </c>
      <c r="AG22" s="6" t="s">
        <v>12</v>
      </c>
    </row>
    <row r="23" spans="1:33" x14ac:dyDescent="0.3">
      <c r="A23" s="23" t="s">
        <v>26</v>
      </c>
      <c r="B23" s="5">
        <v>5365</v>
      </c>
      <c r="C23" s="5">
        <v>748</v>
      </c>
      <c r="D23" s="5">
        <v>2</v>
      </c>
      <c r="E23" s="5">
        <v>2586</v>
      </c>
      <c r="F23" s="5">
        <v>840</v>
      </c>
      <c r="G23" s="5">
        <v>712</v>
      </c>
      <c r="H23" s="5">
        <v>214</v>
      </c>
      <c r="I23" s="6">
        <v>263</v>
      </c>
      <c r="J23" s="5">
        <v>5330</v>
      </c>
      <c r="K23" s="5">
        <v>743</v>
      </c>
      <c r="L23" s="5">
        <v>2</v>
      </c>
      <c r="M23" s="5">
        <v>2552</v>
      </c>
      <c r="N23" s="5">
        <v>840</v>
      </c>
      <c r="O23" s="5">
        <v>735</v>
      </c>
      <c r="P23" s="5">
        <v>214</v>
      </c>
      <c r="Q23" s="6">
        <v>244</v>
      </c>
      <c r="R23" s="5">
        <v>5438</v>
      </c>
      <c r="S23" s="5">
        <v>745</v>
      </c>
      <c r="T23" s="5">
        <v>2</v>
      </c>
      <c r="U23" s="5">
        <v>2630</v>
      </c>
      <c r="V23" s="5">
        <v>841</v>
      </c>
      <c r="W23" s="5">
        <v>758</v>
      </c>
      <c r="X23" s="5">
        <v>214</v>
      </c>
      <c r="Y23" s="6">
        <v>248</v>
      </c>
      <c r="Z23" s="5">
        <v>5614</v>
      </c>
      <c r="AA23" s="5">
        <v>759</v>
      </c>
      <c r="AB23" s="5">
        <v>2</v>
      </c>
      <c r="AC23" s="5">
        <v>2777</v>
      </c>
      <c r="AD23" s="5">
        <v>841</v>
      </c>
      <c r="AE23" s="5">
        <v>776</v>
      </c>
      <c r="AF23" s="5">
        <v>216</v>
      </c>
      <c r="AG23" s="6">
        <v>243</v>
      </c>
    </row>
    <row r="24" spans="1:33" x14ac:dyDescent="0.3">
      <c r="A24" s="23" t="s">
        <v>27</v>
      </c>
      <c r="B24" s="5">
        <v>5071</v>
      </c>
      <c r="C24" s="5">
        <v>1114</v>
      </c>
      <c r="D24" s="5">
        <v>4</v>
      </c>
      <c r="E24" s="5">
        <v>1516</v>
      </c>
      <c r="F24" s="5">
        <v>251</v>
      </c>
      <c r="G24" s="5">
        <v>605</v>
      </c>
      <c r="H24" s="5">
        <v>440</v>
      </c>
      <c r="I24" s="6">
        <v>1141</v>
      </c>
      <c r="J24" s="5">
        <v>5080</v>
      </c>
      <c r="K24" s="5">
        <v>1124</v>
      </c>
      <c r="L24" s="5">
        <v>7</v>
      </c>
      <c r="M24" s="5">
        <v>1508</v>
      </c>
      <c r="N24" s="5">
        <v>252</v>
      </c>
      <c r="O24" s="5">
        <v>620</v>
      </c>
      <c r="P24" s="5">
        <v>440</v>
      </c>
      <c r="Q24" s="6">
        <v>1129</v>
      </c>
      <c r="R24" s="5">
        <v>5095</v>
      </c>
      <c r="S24" s="5">
        <v>1140</v>
      </c>
      <c r="T24" s="5">
        <v>7</v>
      </c>
      <c r="U24" s="5">
        <v>1501</v>
      </c>
      <c r="V24" s="5">
        <v>252</v>
      </c>
      <c r="W24" s="5">
        <v>630</v>
      </c>
      <c r="X24" s="5">
        <v>443</v>
      </c>
      <c r="Y24" s="6">
        <v>1122</v>
      </c>
      <c r="Z24" s="5">
        <v>5119</v>
      </c>
      <c r="AA24" s="5">
        <v>1160</v>
      </c>
      <c r="AB24" s="5">
        <v>7</v>
      </c>
      <c r="AC24" s="5">
        <v>1507</v>
      </c>
      <c r="AD24" s="5">
        <v>252</v>
      </c>
      <c r="AE24" s="5">
        <v>636</v>
      </c>
      <c r="AF24" s="5">
        <v>445</v>
      </c>
      <c r="AG24" s="6">
        <v>1112</v>
      </c>
    </row>
    <row r="25" spans="1:33" x14ac:dyDescent="0.3">
      <c r="A25" s="23" t="s">
        <v>28</v>
      </c>
      <c r="B25" s="5">
        <v>13721</v>
      </c>
      <c r="C25" s="5">
        <v>704</v>
      </c>
      <c r="D25" s="5">
        <v>1</v>
      </c>
      <c r="E25" s="5">
        <v>2528</v>
      </c>
      <c r="F25" s="5">
        <v>229</v>
      </c>
      <c r="G25" s="5">
        <v>353</v>
      </c>
      <c r="H25" s="5">
        <v>7334</v>
      </c>
      <c r="I25" s="6">
        <v>2572</v>
      </c>
      <c r="J25" s="5">
        <v>13698</v>
      </c>
      <c r="K25" s="5">
        <v>714</v>
      </c>
      <c r="L25" s="5">
        <v>2</v>
      </c>
      <c r="M25" s="5">
        <v>2572</v>
      </c>
      <c r="N25" s="5">
        <v>228</v>
      </c>
      <c r="O25" s="5">
        <v>361</v>
      </c>
      <c r="P25" s="5">
        <v>7333</v>
      </c>
      <c r="Q25" s="6">
        <v>2488</v>
      </c>
      <c r="R25" s="5">
        <v>13850</v>
      </c>
      <c r="S25" s="5">
        <v>717</v>
      </c>
      <c r="T25" s="5">
        <v>2</v>
      </c>
      <c r="U25" s="5">
        <v>2654</v>
      </c>
      <c r="V25" s="5">
        <v>228</v>
      </c>
      <c r="W25" s="5">
        <v>366</v>
      </c>
      <c r="X25" s="5">
        <v>7330</v>
      </c>
      <c r="Y25" s="6">
        <v>2553</v>
      </c>
      <c r="Z25" s="5">
        <v>13937</v>
      </c>
      <c r="AA25" s="5">
        <v>718</v>
      </c>
      <c r="AB25" s="5">
        <v>4</v>
      </c>
      <c r="AC25" s="5">
        <v>2718</v>
      </c>
      <c r="AD25" s="5">
        <v>228</v>
      </c>
      <c r="AE25" s="5">
        <v>372</v>
      </c>
      <c r="AF25" s="5">
        <v>7339</v>
      </c>
      <c r="AG25" s="6">
        <v>2558</v>
      </c>
    </row>
    <row r="26" spans="1:33" x14ac:dyDescent="0.3">
      <c r="A26" s="23" t="s">
        <v>29</v>
      </c>
      <c r="B26" s="5">
        <v>24555</v>
      </c>
      <c r="C26" s="5">
        <v>1000</v>
      </c>
      <c r="D26" s="5">
        <v>6</v>
      </c>
      <c r="E26" s="5">
        <v>5728</v>
      </c>
      <c r="F26" s="5">
        <v>5</v>
      </c>
      <c r="G26" s="5">
        <v>4634</v>
      </c>
      <c r="H26" s="5">
        <v>13181</v>
      </c>
      <c r="I26" s="6">
        <v>1</v>
      </c>
      <c r="J26" s="5">
        <v>24705</v>
      </c>
      <c r="K26" s="5">
        <v>1007</v>
      </c>
      <c r="L26" s="5">
        <v>6</v>
      </c>
      <c r="M26" s="5">
        <v>5787</v>
      </c>
      <c r="N26" s="5">
        <v>5</v>
      </c>
      <c r="O26" s="5">
        <v>4639</v>
      </c>
      <c r="P26" s="5">
        <v>13260</v>
      </c>
      <c r="Q26" s="6">
        <v>1</v>
      </c>
      <c r="R26" s="5">
        <v>24877</v>
      </c>
      <c r="S26" s="5">
        <v>1011</v>
      </c>
      <c r="T26" s="5">
        <v>6</v>
      </c>
      <c r="U26" s="5">
        <v>5861</v>
      </c>
      <c r="V26" s="5">
        <v>5</v>
      </c>
      <c r="W26" s="5">
        <v>4661</v>
      </c>
      <c r="X26" s="5">
        <v>13332</v>
      </c>
      <c r="Y26" s="6">
        <v>1</v>
      </c>
      <c r="Z26" s="5">
        <v>25125</v>
      </c>
      <c r="AA26" s="5">
        <v>1027</v>
      </c>
      <c r="AB26" s="5">
        <v>7</v>
      </c>
      <c r="AC26" s="5">
        <v>5974</v>
      </c>
      <c r="AD26" s="5">
        <v>5</v>
      </c>
      <c r="AE26" s="5">
        <v>4665</v>
      </c>
      <c r="AF26" s="5">
        <v>13446</v>
      </c>
      <c r="AG26" s="6">
        <v>1</v>
      </c>
    </row>
    <row r="27" spans="1:33" ht="28.8" x14ac:dyDescent="0.3">
      <c r="A27" s="23" t="s">
        <v>30</v>
      </c>
      <c r="B27" s="5" t="s">
        <v>12</v>
      </c>
      <c r="C27" s="5" t="s">
        <v>12</v>
      </c>
      <c r="D27" s="5" t="s">
        <v>12</v>
      </c>
      <c r="E27" s="5" t="s">
        <v>12</v>
      </c>
      <c r="F27" s="5" t="s">
        <v>12</v>
      </c>
      <c r="G27" s="5" t="s">
        <v>12</v>
      </c>
      <c r="H27" s="5" t="s">
        <v>12</v>
      </c>
      <c r="I27" s="6" t="s">
        <v>12</v>
      </c>
      <c r="J27" s="5" t="s">
        <v>12</v>
      </c>
      <c r="K27" s="5" t="s">
        <v>12</v>
      </c>
      <c r="L27" s="5" t="s">
        <v>12</v>
      </c>
      <c r="M27" s="5" t="s">
        <v>12</v>
      </c>
      <c r="N27" s="5" t="s">
        <v>12</v>
      </c>
      <c r="O27" s="5" t="s">
        <v>12</v>
      </c>
      <c r="P27" s="5" t="s">
        <v>12</v>
      </c>
      <c r="Q27" s="6" t="s">
        <v>12</v>
      </c>
      <c r="R27" s="5" t="s">
        <v>12</v>
      </c>
      <c r="S27" s="5" t="s">
        <v>12</v>
      </c>
      <c r="T27" s="5" t="s">
        <v>12</v>
      </c>
      <c r="U27" s="5" t="s">
        <v>12</v>
      </c>
      <c r="V27" s="5" t="s">
        <v>12</v>
      </c>
      <c r="W27" s="5" t="s">
        <v>12</v>
      </c>
      <c r="X27" s="5" t="s">
        <v>12</v>
      </c>
      <c r="Y27" s="6" t="s">
        <v>12</v>
      </c>
      <c r="Z27" s="5" t="s">
        <v>12</v>
      </c>
      <c r="AA27" s="5" t="s">
        <v>12</v>
      </c>
      <c r="AB27" s="5" t="s">
        <v>12</v>
      </c>
      <c r="AC27" s="5" t="s">
        <v>12</v>
      </c>
      <c r="AD27" s="5" t="s">
        <v>12</v>
      </c>
      <c r="AE27" s="5" t="s">
        <v>12</v>
      </c>
      <c r="AF27" s="5" t="s">
        <v>12</v>
      </c>
      <c r="AG27" s="6" t="s">
        <v>12</v>
      </c>
    </row>
    <row r="28" spans="1:33" ht="15" thickBot="1" x14ac:dyDescent="0.35">
      <c r="A28" s="24" t="s">
        <v>31</v>
      </c>
      <c r="B28" s="8">
        <v>7</v>
      </c>
      <c r="C28" s="8" t="s">
        <v>12</v>
      </c>
      <c r="D28" s="8" t="s">
        <v>12</v>
      </c>
      <c r="E28" s="8" t="s">
        <v>12</v>
      </c>
      <c r="F28" s="8" t="s">
        <v>12</v>
      </c>
      <c r="G28" s="8">
        <v>2</v>
      </c>
      <c r="H28" s="8">
        <v>5</v>
      </c>
      <c r="I28" s="9" t="s">
        <v>12</v>
      </c>
      <c r="J28" s="8">
        <v>7</v>
      </c>
      <c r="K28" s="8" t="s">
        <v>12</v>
      </c>
      <c r="L28" s="8" t="s">
        <v>12</v>
      </c>
      <c r="M28" s="8" t="s">
        <v>12</v>
      </c>
      <c r="N28" s="8" t="s">
        <v>12</v>
      </c>
      <c r="O28" s="8">
        <v>2</v>
      </c>
      <c r="P28" s="8">
        <v>5</v>
      </c>
      <c r="Q28" s="9" t="s">
        <v>12</v>
      </c>
      <c r="R28" s="8">
        <v>7</v>
      </c>
      <c r="S28" s="8" t="s">
        <v>12</v>
      </c>
      <c r="T28" s="8" t="s">
        <v>12</v>
      </c>
      <c r="U28" s="8" t="s">
        <v>12</v>
      </c>
      <c r="V28" s="8" t="s">
        <v>12</v>
      </c>
      <c r="W28" s="8">
        <v>2</v>
      </c>
      <c r="X28" s="8">
        <v>5</v>
      </c>
      <c r="Y28" s="9" t="s">
        <v>12</v>
      </c>
      <c r="Z28" s="8">
        <v>7</v>
      </c>
      <c r="AA28" s="8" t="s">
        <v>12</v>
      </c>
      <c r="AB28" s="8" t="s">
        <v>12</v>
      </c>
      <c r="AC28" s="8" t="s">
        <v>12</v>
      </c>
      <c r="AD28" s="8" t="s">
        <v>12</v>
      </c>
      <c r="AE28" s="8">
        <v>2</v>
      </c>
      <c r="AF28" s="8">
        <v>5</v>
      </c>
      <c r="AG28" s="9" t="s">
        <v>12</v>
      </c>
    </row>
    <row r="29" spans="1:33" x14ac:dyDescent="0.3">
      <c r="A29" s="1" t="s">
        <v>32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 differentFirst="1">
    <oddHeader>&amp;L&amp;G</oddHeader>
    <firstHeader>&amp;L&amp;G</first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B3F97-50D5-4885-B470-5B36CD972005}">
  <dimension ref="A2:AG29"/>
  <sheetViews>
    <sheetView showWhiteSpace="0" zoomScaleNormal="100" workbookViewId="0"/>
  </sheetViews>
  <sheetFormatPr defaultColWidth="9.109375" defaultRowHeight="14.4" x14ac:dyDescent="0.3"/>
  <cols>
    <col min="1" max="1" width="59.6640625" style="1" customWidth="1"/>
    <col min="2" max="2" width="8.6640625" style="1" customWidth="1"/>
    <col min="3" max="3" width="12.6640625" style="1" customWidth="1"/>
    <col min="4" max="4" width="8.109375" style="1" bestFit="1" customWidth="1"/>
    <col min="5" max="5" width="12.6640625" style="1" customWidth="1"/>
    <col min="6" max="6" width="11.6640625" style="1" customWidth="1"/>
    <col min="7" max="7" width="15.33203125" style="1" customWidth="1"/>
    <col min="8" max="8" width="8.6640625" style="1" customWidth="1"/>
    <col min="9" max="9" width="19.6640625" style="1" customWidth="1"/>
    <col min="10" max="11" width="12.6640625" style="1" customWidth="1"/>
    <col min="12" max="12" width="8.5546875" style="1" customWidth="1"/>
    <col min="13" max="13" width="12.6640625" style="1" customWidth="1"/>
    <col min="14" max="14" width="11.6640625" style="1" customWidth="1"/>
    <col min="15" max="15" width="15.33203125" style="1" customWidth="1"/>
    <col min="16" max="16" width="8.6640625" style="1" customWidth="1"/>
    <col min="17" max="17" width="19.6640625" style="1" customWidth="1"/>
    <col min="18" max="19" width="12.6640625" style="1" customWidth="1"/>
    <col min="20" max="20" width="14.6640625" style="1" customWidth="1"/>
    <col min="21" max="21" width="12.6640625" style="1" customWidth="1"/>
    <col min="22" max="22" width="11.6640625" style="1" customWidth="1"/>
    <col min="23" max="23" width="15.33203125" style="1" customWidth="1"/>
    <col min="24" max="24" width="8.6640625" style="1" customWidth="1"/>
    <col min="25" max="25" width="19.6640625" style="1" customWidth="1"/>
    <col min="26" max="26" width="8.5546875" style="1" customWidth="1"/>
    <col min="27" max="27" width="12.6640625" style="1" customWidth="1"/>
    <col min="28" max="28" width="8.5546875" style="1" customWidth="1"/>
    <col min="29" max="29" width="12.6640625" style="1" customWidth="1"/>
    <col min="30" max="30" width="11.6640625" style="1" customWidth="1"/>
    <col min="31" max="31" width="15.33203125" style="1" customWidth="1"/>
    <col min="32" max="32" width="8.6640625" style="1" customWidth="1"/>
    <col min="33" max="33" width="19.6640625" style="1" customWidth="1"/>
    <col min="34" max="16384" width="9.109375" style="1"/>
  </cols>
  <sheetData>
    <row r="2" spans="1:33" x14ac:dyDescent="0.3">
      <c r="A2" s="2" t="str">
        <f>UPPER("Poslovni subjekti v Poslovnem registru Slovenije po področjih dejavnosti SKD in po skupinah, po četrtletjih 2013")</f>
        <v>POSLOVNI SUBJEKTI V POSLOVNEM REGISTRU SLOVENIJE PO PODROČJIH DEJAVNOSTI SKD IN PO SKUPINAH, PO ČETRTLETJIH 2013</v>
      </c>
    </row>
    <row r="3" spans="1:33" x14ac:dyDescent="0.3">
      <c r="A3" s="2"/>
    </row>
    <row r="4" spans="1:33" ht="15" thickBot="1" x14ac:dyDescent="0.35">
      <c r="B4" s="28" t="s">
        <v>83</v>
      </c>
      <c r="C4" s="29"/>
      <c r="D4" s="29"/>
      <c r="E4" s="29"/>
      <c r="F4" s="29"/>
      <c r="G4" s="29"/>
      <c r="H4" s="29"/>
      <c r="I4" s="30"/>
      <c r="J4" s="28" t="s">
        <v>84</v>
      </c>
      <c r="K4" s="29"/>
      <c r="L4" s="29"/>
      <c r="M4" s="29"/>
      <c r="N4" s="29"/>
      <c r="O4" s="29"/>
      <c r="P4" s="29"/>
      <c r="Q4" s="30"/>
      <c r="R4" s="28" t="s">
        <v>85</v>
      </c>
      <c r="S4" s="29"/>
      <c r="T4" s="29"/>
      <c r="U4" s="29"/>
      <c r="V4" s="29"/>
      <c r="W4" s="29"/>
      <c r="X4" s="29"/>
      <c r="Y4" s="30"/>
      <c r="Z4" s="28" t="s">
        <v>86</v>
      </c>
      <c r="AA4" s="29"/>
      <c r="AB4" s="29"/>
      <c r="AC4" s="29"/>
      <c r="AD4" s="29"/>
      <c r="AE4" s="29"/>
      <c r="AF4" s="29"/>
      <c r="AG4" s="30"/>
    </row>
    <row r="5" spans="1:33" ht="72.599999999999994" thickBot="1" x14ac:dyDescent="0.35">
      <c r="A5" s="10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2" t="s">
        <v>9</v>
      </c>
      <c r="J5" s="11" t="s">
        <v>2</v>
      </c>
      <c r="K5" s="11" t="s">
        <v>3</v>
      </c>
      <c r="L5" s="11" t="s">
        <v>4</v>
      </c>
      <c r="M5" s="11" t="s">
        <v>5</v>
      </c>
      <c r="N5" s="11" t="s">
        <v>6</v>
      </c>
      <c r="O5" s="11" t="s">
        <v>7</v>
      </c>
      <c r="P5" s="11" t="s">
        <v>8</v>
      </c>
      <c r="Q5" s="12" t="s">
        <v>9</v>
      </c>
      <c r="R5" s="11" t="s">
        <v>2</v>
      </c>
      <c r="S5" s="11" t="s">
        <v>3</v>
      </c>
      <c r="T5" s="11" t="s">
        <v>4</v>
      </c>
      <c r="U5" s="11" t="s">
        <v>5</v>
      </c>
      <c r="V5" s="11" t="s">
        <v>6</v>
      </c>
      <c r="W5" s="11" t="s">
        <v>7</v>
      </c>
      <c r="X5" s="11" t="s">
        <v>8</v>
      </c>
      <c r="Y5" s="12" t="s">
        <v>9</v>
      </c>
      <c r="Z5" s="11" t="s">
        <v>2</v>
      </c>
      <c r="AA5" s="11" t="s">
        <v>3</v>
      </c>
      <c r="AB5" s="11" t="s">
        <v>4</v>
      </c>
      <c r="AC5" s="11" t="s">
        <v>5</v>
      </c>
      <c r="AD5" s="11" t="s">
        <v>6</v>
      </c>
      <c r="AE5" s="11" t="s">
        <v>7</v>
      </c>
      <c r="AF5" s="11" t="s">
        <v>8</v>
      </c>
      <c r="AG5" s="12" t="s">
        <v>9</v>
      </c>
    </row>
    <row r="6" spans="1:33" ht="15" thickBot="1" x14ac:dyDescent="0.35">
      <c r="A6" s="13">
        <v>1</v>
      </c>
      <c r="B6" s="14" t="s">
        <v>0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5">
        <v>9</v>
      </c>
      <c r="J6" s="14" t="s">
        <v>0</v>
      </c>
      <c r="K6" s="14">
        <v>3</v>
      </c>
      <c r="L6" s="14">
        <v>4</v>
      </c>
      <c r="M6" s="14">
        <v>5</v>
      </c>
      <c r="N6" s="14">
        <v>6</v>
      </c>
      <c r="O6" s="14">
        <v>7</v>
      </c>
      <c r="P6" s="14">
        <v>8</v>
      </c>
      <c r="Q6" s="15">
        <v>9</v>
      </c>
      <c r="R6" s="14" t="s">
        <v>0</v>
      </c>
      <c r="S6" s="14">
        <v>3</v>
      </c>
      <c r="T6" s="14">
        <v>4</v>
      </c>
      <c r="U6" s="14">
        <v>5</v>
      </c>
      <c r="V6" s="14">
        <v>6</v>
      </c>
      <c r="W6" s="14">
        <v>7</v>
      </c>
      <c r="X6" s="14">
        <v>8</v>
      </c>
      <c r="Y6" s="15">
        <v>9</v>
      </c>
      <c r="Z6" s="14" t="s">
        <v>0</v>
      </c>
      <c r="AA6" s="14">
        <v>3</v>
      </c>
      <c r="AB6" s="14">
        <v>4</v>
      </c>
      <c r="AC6" s="14">
        <v>5</v>
      </c>
      <c r="AD6" s="14">
        <v>6</v>
      </c>
      <c r="AE6" s="14">
        <v>7</v>
      </c>
      <c r="AF6" s="14">
        <v>8</v>
      </c>
      <c r="AG6" s="15">
        <v>9</v>
      </c>
    </row>
    <row r="7" spans="1:33" ht="15" thickBot="1" x14ac:dyDescent="0.35">
      <c r="A7" s="16" t="s">
        <v>2</v>
      </c>
      <c r="B7" s="17">
        <v>189627</v>
      </c>
      <c r="C7" s="18">
        <v>66829</v>
      </c>
      <c r="D7" s="18">
        <v>356</v>
      </c>
      <c r="E7" s="18">
        <v>77103</v>
      </c>
      <c r="F7" s="18">
        <v>2800</v>
      </c>
      <c r="G7" s="18">
        <v>7959</v>
      </c>
      <c r="H7" s="18">
        <v>22804</v>
      </c>
      <c r="I7" s="19">
        <v>11776</v>
      </c>
      <c r="J7" s="17">
        <v>190615</v>
      </c>
      <c r="K7" s="18">
        <v>67597</v>
      </c>
      <c r="L7" s="18">
        <v>359</v>
      </c>
      <c r="M7" s="18">
        <v>77073</v>
      </c>
      <c r="N7" s="18">
        <v>2800</v>
      </c>
      <c r="O7" s="18">
        <v>8007</v>
      </c>
      <c r="P7" s="18">
        <v>22904</v>
      </c>
      <c r="Q7" s="19">
        <v>11875</v>
      </c>
      <c r="R7" s="17">
        <v>192704</v>
      </c>
      <c r="S7" s="18">
        <v>68385</v>
      </c>
      <c r="T7" s="18">
        <v>362</v>
      </c>
      <c r="U7" s="18">
        <v>78196</v>
      </c>
      <c r="V7" s="18">
        <v>2795</v>
      </c>
      <c r="W7" s="18">
        <v>8049</v>
      </c>
      <c r="X7" s="18">
        <v>22971</v>
      </c>
      <c r="Y7" s="19">
        <v>11946</v>
      </c>
      <c r="Z7" s="17">
        <v>193412</v>
      </c>
      <c r="AA7" s="18">
        <v>68416</v>
      </c>
      <c r="AB7" s="18">
        <v>366</v>
      </c>
      <c r="AC7" s="18">
        <v>78760</v>
      </c>
      <c r="AD7" s="18">
        <v>2793</v>
      </c>
      <c r="AE7" s="18">
        <v>8084</v>
      </c>
      <c r="AF7" s="18">
        <v>23075</v>
      </c>
      <c r="AG7" s="19">
        <v>11918</v>
      </c>
    </row>
    <row r="8" spans="1:33" x14ac:dyDescent="0.3">
      <c r="A8" s="22" t="s">
        <v>10</v>
      </c>
      <c r="B8" s="3">
        <v>3549</v>
      </c>
      <c r="C8" s="3">
        <v>438</v>
      </c>
      <c r="D8" s="3">
        <v>88</v>
      </c>
      <c r="E8" s="3">
        <v>738</v>
      </c>
      <c r="F8" s="3">
        <v>1</v>
      </c>
      <c r="G8" s="3">
        <v>471</v>
      </c>
      <c r="H8" s="3">
        <v>515</v>
      </c>
      <c r="I8" s="4">
        <v>1298</v>
      </c>
      <c r="J8" s="3">
        <v>3558</v>
      </c>
      <c r="K8" s="3">
        <v>447</v>
      </c>
      <c r="L8" s="3">
        <v>86</v>
      </c>
      <c r="M8" s="3">
        <v>738</v>
      </c>
      <c r="N8" s="3">
        <v>1</v>
      </c>
      <c r="O8" s="3">
        <v>475</v>
      </c>
      <c r="P8" s="3">
        <v>515</v>
      </c>
      <c r="Q8" s="4">
        <v>1296</v>
      </c>
      <c r="R8" s="3">
        <v>3594</v>
      </c>
      <c r="S8" s="3">
        <v>449</v>
      </c>
      <c r="T8" s="3">
        <v>84</v>
      </c>
      <c r="U8" s="3">
        <v>758</v>
      </c>
      <c r="V8" s="3">
        <v>1</v>
      </c>
      <c r="W8" s="3">
        <v>475</v>
      </c>
      <c r="X8" s="3">
        <v>515</v>
      </c>
      <c r="Y8" s="4">
        <v>1312</v>
      </c>
      <c r="Z8" s="3">
        <v>3613</v>
      </c>
      <c r="AA8" s="3">
        <v>441</v>
      </c>
      <c r="AB8" s="3">
        <v>85</v>
      </c>
      <c r="AC8" s="3">
        <v>761</v>
      </c>
      <c r="AD8" s="3">
        <v>1</v>
      </c>
      <c r="AE8" s="3">
        <v>478</v>
      </c>
      <c r="AF8" s="3">
        <v>515</v>
      </c>
      <c r="AG8" s="4">
        <v>1332</v>
      </c>
    </row>
    <row r="9" spans="1:33" x14ac:dyDescent="0.3">
      <c r="A9" s="23" t="s">
        <v>11</v>
      </c>
      <c r="B9" s="5">
        <v>118</v>
      </c>
      <c r="C9" s="5">
        <v>76</v>
      </c>
      <c r="D9" s="5">
        <v>2</v>
      </c>
      <c r="E9" s="5">
        <v>35</v>
      </c>
      <c r="F9" s="5" t="s">
        <v>12</v>
      </c>
      <c r="G9" s="5" t="s">
        <v>12</v>
      </c>
      <c r="H9" s="5" t="s">
        <v>12</v>
      </c>
      <c r="I9" s="6">
        <v>5</v>
      </c>
      <c r="J9" s="5">
        <v>116</v>
      </c>
      <c r="K9" s="5">
        <v>75</v>
      </c>
      <c r="L9" s="5">
        <v>2</v>
      </c>
      <c r="M9" s="5">
        <v>34</v>
      </c>
      <c r="N9" s="5" t="s">
        <v>12</v>
      </c>
      <c r="O9" s="5" t="s">
        <v>12</v>
      </c>
      <c r="P9" s="5" t="s">
        <v>12</v>
      </c>
      <c r="Q9" s="6">
        <v>5</v>
      </c>
      <c r="R9" s="5">
        <v>113</v>
      </c>
      <c r="S9" s="5">
        <v>74</v>
      </c>
      <c r="T9" s="5">
        <v>2</v>
      </c>
      <c r="U9" s="5">
        <v>32</v>
      </c>
      <c r="V9" s="5" t="s">
        <v>12</v>
      </c>
      <c r="W9" s="5" t="s">
        <v>12</v>
      </c>
      <c r="X9" s="5" t="s">
        <v>12</v>
      </c>
      <c r="Y9" s="6">
        <v>5</v>
      </c>
      <c r="Z9" s="5">
        <v>116</v>
      </c>
      <c r="AA9" s="5">
        <v>77</v>
      </c>
      <c r="AB9" s="5">
        <v>2</v>
      </c>
      <c r="AC9" s="5">
        <v>32</v>
      </c>
      <c r="AD9" s="5" t="s">
        <v>12</v>
      </c>
      <c r="AE9" s="5" t="s">
        <v>12</v>
      </c>
      <c r="AF9" s="5" t="s">
        <v>12</v>
      </c>
      <c r="AG9" s="6">
        <v>5</v>
      </c>
    </row>
    <row r="10" spans="1:33" x14ac:dyDescent="0.3">
      <c r="A10" s="23" t="s">
        <v>13</v>
      </c>
      <c r="B10" s="5">
        <v>18872</v>
      </c>
      <c r="C10" s="5">
        <v>7951</v>
      </c>
      <c r="D10" s="5">
        <v>30</v>
      </c>
      <c r="E10" s="5">
        <v>9305</v>
      </c>
      <c r="F10" s="5">
        <v>4</v>
      </c>
      <c r="G10" s="5">
        <v>46</v>
      </c>
      <c r="H10" s="5" t="s">
        <v>12</v>
      </c>
      <c r="I10" s="6">
        <v>1536</v>
      </c>
      <c r="J10" s="5">
        <v>18970</v>
      </c>
      <c r="K10" s="5">
        <v>8021</v>
      </c>
      <c r="L10" s="5">
        <v>30</v>
      </c>
      <c r="M10" s="5">
        <v>9279</v>
      </c>
      <c r="N10" s="5">
        <v>4</v>
      </c>
      <c r="O10" s="5">
        <v>45</v>
      </c>
      <c r="P10" s="5" t="s">
        <v>12</v>
      </c>
      <c r="Q10" s="6">
        <v>1591</v>
      </c>
      <c r="R10" s="5">
        <v>19090</v>
      </c>
      <c r="S10" s="5">
        <v>8059</v>
      </c>
      <c r="T10" s="5">
        <v>32</v>
      </c>
      <c r="U10" s="5">
        <v>9308</v>
      </c>
      <c r="V10" s="5">
        <v>4</v>
      </c>
      <c r="W10" s="5">
        <v>44</v>
      </c>
      <c r="X10" s="5" t="s">
        <v>12</v>
      </c>
      <c r="Y10" s="6">
        <v>1643</v>
      </c>
      <c r="Z10" s="5">
        <v>19125</v>
      </c>
      <c r="AA10" s="5">
        <v>8085</v>
      </c>
      <c r="AB10" s="5">
        <v>33</v>
      </c>
      <c r="AC10" s="5">
        <v>9244</v>
      </c>
      <c r="AD10" s="5">
        <v>4</v>
      </c>
      <c r="AE10" s="5">
        <v>44</v>
      </c>
      <c r="AF10" s="5" t="s">
        <v>12</v>
      </c>
      <c r="AG10" s="6">
        <v>1715</v>
      </c>
    </row>
    <row r="11" spans="1:33" x14ac:dyDescent="0.3">
      <c r="A11" s="23" t="s">
        <v>14</v>
      </c>
      <c r="B11" s="5">
        <v>1739</v>
      </c>
      <c r="C11" s="5">
        <v>712</v>
      </c>
      <c r="D11" s="5">
        <v>2</v>
      </c>
      <c r="E11" s="5">
        <v>425</v>
      </c>
      <c r="F11" s="5">
        <v>1</v>
      </c>
      <c r="G11" s="5">
        <v>4</v>
      </c>
      <c r="H11" s="5" t="s">
        <v>12</v>
      </c>
      <c r="I11" s="6">
        <v>595</v>
      </c>
      <c r="J11" s="5">
        <v>1744</v>
      </c>
      <c r="K11" s="5">
        <v>707</v>
      </c>
      <c r="L11" s="5">
        <v>2</v>
      </c>
      <c r="M11" s="5">
        <v>422</v>
      </c>
      <c r="N11" s="5" t="s">
        <v>12</v>
      </c>
      <c r="O11" s="5">
        <v>4</v>
      </c>
      <c r="P11" s="5" t="s">
        <v>12</v>
      </c>
      <c r="Q11" s="6">
        <v>609</v>
      </c>
      <c r="R11" s="5">
        <v>1757</v>
      </c>
      <c r="S11" s="5">
        <v>713</v>
      </c>
      <c r="T11" s="5">
        <v>2</v>
      </c>
      <c r="U11" s="5">
        <v>417</v>
      </c>
      <c r="V11" s="5" t="s">
        <v>12</v>
      </c>
      <c r="W11" s="5">
        <v>4</v>
      </c>
      <c r="X11" s="5" t="s">
        <v>12</v>
      </c>
      <c r="Y11" s="6">
        <v>621</v>
      </c>
      <c r="Z11" s="5">
        <v>1763</v>
      </c>
      <c r="AA11" s="5">
        <v>718</v>
      </c>
      <c r="AB11" s="5">
        <v>2</v>
      </c>
      <c r="AC11" s="5">
        <v>409</v>
      </c>
      <c r="AD11" s="5" t="s">
        <v>12</v>
      </c>
      <c r="AE11" s="5">
        <v>3</v>
      </c>
      <c r="AF11" s="5" t="s">
        <v>12</v>
      </c>
      <c r="AG11" s="6">
        <v>631</v>
      </c>
    </row>
    <row r="12" spans="1:33" x14ac:dyDescent="0.3">
      <c r="A12" s="23" t="s">
        <v>15</v>
      </c>
      <c r="B12" s="5">
        <v>499</v>
      </c>
      <c r="C12" s="5">
        <v>357</v>
      </c>
      <c r="D12" s="5">
        <v>11</v>
      </c>
      <c r="E12" s="5">
        <v>121</v>
      </c>
      <c r="F12" s="5">
        <v>1</v>
      </c>
      <c r="G12" s="5">
        <v>4</v>
      </c>
      <c r="H12" s="5" t="s">
        <v>12</v>
      </c>
      <c r="I12" s="6">
        <v>5</v>
      </c>
      <c r="J12" s="5">
        <v>515</v>
      </c>
      <c r="K12" s="5">
        <v>368</v>
      </c>
      <c r="L12" s="5">
        <v>11</v>
      </c>
      <c r="M12" s="5">
        <v>127</v>
      </c>
      <c r="N12" s="5">
        <v>1</v>
      </c>
      <c r="O12" s="5">
        <v>3</v>
      </c>
      <c r="P12" s="5" t="s">
        <v>12</v>
      </c>
      <c r="Q12" s="6">
        <v>5</v>
      </c>
      <c r="R12" s="5">
        <v>514</v>
      </c>
      <c r="S12" s="5">
        <v>373</v>
      </c>
      <c r="T12" s="5">
        <v>11</v>
      </c>
      <c r="U12" s="5">
        <v>121</v>
      </c>
      <c r="V12" s="5">
        <v>1</v>
      </c>
      <c r="W12" s="5">
        <v>3</v>
      </c>
      <c r="X12" s="5" t="s">
        <v>12</v>
      </c>
      <c r="Y12" s="6">
        <v>5</v>
      </c>
      <c r="Z12" s="5">
        <v>514</v>
      </c>
      <c r="AA12" s="5">
        <v>373</v>
      </c>
      <c r="AB12" s="5">
        <v>11</v>
      </c>
      <c r="AC12" s="5">
        <v>121</v>
      </c>
      <c r="AD12" s="5">
        <v>1</v>
      </c>
      <c r="AE12" s="5">
        <v>3</v>
      </c>
      <c r="AF12" s="5" t="s">
        <v>12</v>
      </c>
      <c r="AG12" s="6">
        <v>5</v>
      </c>
    </row>
    <row r="13" spans="1:33" x14ac:dyDescent="0.3">
      <c r="A13" s="23" t="s">
        <v>16</v>
      </c>
      <c r="B13" s="5">
        <v>20753</v>
      </c>
      <c r="C13" s="5">
        <v>9126</v>
      </c>
      <c r="D13" s="5">
        <v>21</v>
      </c>
      <c r="E13" s="5">
        <v>11592</v>
      </c>
      <c r="F13" s="5" t="s">
        <v>12</v>
      </c>
      <c r="G13" s="5">
        <v>3</v>
      </c>
      <c r="H13" s="5" t="s">
        <v>12</v>
      </c>
      <c r="I13" s="6">
        <v>11</v>
      </c>
      <c r="J13" s="5">
        <v>20828</v>
      </c>
      <c r="K13" s="5">
        <v>9292</v>
      </c>
      <c r="L13" s="5">
        <v>21</v>
      </c>
      <c r="M13" s="5">
        <v>11502</v>
      </c>
      <c r="N13" s="5" t="s">
        <v>12</v>
      </c>
      <c r="O13" s="5">
        <v>2</v>
      </c>
      <c r="P13" s="5" t="s">
        <v>12</v>
      </c>
      <c r="Q13" s="6">
        <v>11</v>
      </c>
      <c r="R13" s="5">
        <v>21035</v>
      </c>
      <c r="S13" s="5">
        <v>9447</v>
      </c>
      <c r="T13" s="5">
        <v>21</v>
      </c>
      <c r="U13" s="5">
        <v>11552</v>
      </c>
      <c r="V13" s="5" t="s">
        <v>12</v>
      </c>
      <c r="W13" s="5">
        <v>3</v>
      </c>
      <c r="X13" s="5" t="s">
        <v>12</v>
      </c>
      <c r="Y13" s="6">
        <v>12</v>
      </c>
      <c r="Z13" s="5">
        <v>20816</v>
      </c>
      <c r="AA13" s="5">
        <v>9319</v>
      </c>
      <c r="AB13" s="5">
        <v>21</v>
      </c>
      <c r="AC13" s="5">
        <v>11461</v>
      </c>
      <c r="AD13" s="5" t="s">
        <v>12</v>
      </c>
      <c r="AE13" s="5">
        <v>3</v>
      </c>
      <c r="AF13" s="5" t="s">
        <v>12</v>
      </c>
      <c r="AG13" s="6">
        <v>12</v>
      </c>
    </row>
    <row r="14" spans="1:33" x14ac:dyDescent="0.3">
      <c r="A14" s="23" t="s">
        <v>17</v>
      </c>
      <c r="B14" s="5">
        <v>27678</v>
      </c>
      <c r="C14" s="5">
        <v>15911</v>
      </c>
      <c r="D14" s="5">
        <v>93</v>
      </c>
      <c r="E14" s="5">
        <v>11459</v>
      </c>
      <c r="F14" s="5">
        <v>25</v>
      </c>
      <c r="G14" s="5">
        <v>15</v>
      </c>
      <c r="H14" s="5">
        <v>1</v>
      </c>
      <c r="I14" s="6">
        <v>174</v>
      </c>
      <c r="J14" s="5">
        <v>27729</v>
      </c>
      <c r="K14" s="5">
        <v>16082</v>
      </c>
      <c r="L14" s="5">
        <v>95</v>
      </c>
      <c r="M14" s="5">
        <v>11334</v>
      </c>
      <c r="N14" s="5">
        <v>25</v>
      </c>
      <c r="O14" s="5">
        <v>16</v>
      </c>
      <c r="P14" s="5">
        <v>1</v>
      </c>
      <c r="Q14" s="6">
        <v>176</v>
      </c>
      <c r="R14" s="5">
        <v>27980</v>
      </c>
      <c r="S14" s="5">
        <v>16228</v>
      </c>
      <c r="T14" s="5">
        <v>96</v>
      </c>
      <c r="U14" s="5">
        <v>11432</v>
      </c>
      <c r="V14" s="5">
        <v>25</v>
      </c>
      <c r="W14" s="5">
        <v>16</v>
      </c>
      <c r="X14" s="5">
        <v>1</v>
      </c>
      <c r="Y14" s="6">
        <v>182</v>
      </c>
      <c r="Z14" s="5">
        <v>28018</v>
      </c>
      <c r="AA14" s="5">
        <v>16256</v>
      </c>
      <c r="AB14" s="5">
        <v>96</v>
      </c>
      <c r="AC14" s="5">
        <v>11434</v>
      </c>
      <c r="AD14" s="5">
        <v>25</v>
      </c>
      <c r="AE14" s="5">
        <v>17</v>
      </c>
      <c r="AF14" s="5">
        <v>1</v>
      </c>
      <c r="AG14" s="6">
        <v>189</v>
      </c>
    </row>
    <row r="15" spans="1:33" x14ac:dyDescent="0.3">
      <c r="A15" s="23" t="s">
        <v>18</v>
      </c>
      <c r="B15" s="5">
        <v>8943</v>
      </c>
      <c r="C15" s="5">
        <v>3214</v>
      </c>
      <c r="D15" s="5">
        <v>8</v>
      </c>
      <c r="E15" s="5">
        <v>5679</v>
      </c>
      <c r="F15" s="5">
        <v>3</v>
      </c>
      <c r="G15" s="5">
        <v>3</v>
      </c>
      <c r="H15" s="5" t="s">
        <v>12</v>
      </c>
      <c r="I15" s="6">
        <v>36</v>
      </c>
      <c r="J15" s="5">
        <v>8891</v>
      </c>
      <c r="K15" s="5">
        <v>3254</v>
      </c>
      <c r="L15" s="5">
        <v>7</v>
      </c>
      <c r="M15" s="5">
        <v>5589</v>
      </c>
      <c r="N15" s="5">
        <v>3</v>
      </c>
      <c r="O15" s="5">
        <v>3</v>
      </c>
      <c r="P15" s="5" t="s">
        <v>12</v>
      </c>
      <c r="Q15" s="6">
        <v>35</v>
      </c>
      <c r="R15" s="5">
        <v>8932</v>
      </c>
      <c r="S15" s="5">
        <v>3311</v>
      </c>
      <c r="T15" s="5">
        <v>7</v>
      </c>
      <c r="U15" s="5">
        <v>5573</v>
      </c>
      <c r="V15" s="5">
        <v>3</v>
      </c>
      <c r="W15" s="5">
        <v>3</v>
      </c>
      <c r="X15" s="5" t="s">
        <v>12</v>
      </c>
      <c r="Y15" s="6">
        <v>35</v>
      </c>
      <c r="Z15" s="5">
        <v>8875</v>
      </c>
      <c r="AA15" s="5">
        <v>3321</v>
      </c>
      <c r="AB15" s="5">
        <v>7</v>
      </c>
      <c r="AC15" s="5">
        <v>5506</v>
      </c>
      <c r="AD15" s="5">
        <v>2</v>
      </c>
      <c r="AE15" s="5">
        <v>3</v>
      </c>
      <c r="AF15" s="5" t="s">
        <v>12</v>
      </c>
      <c r="AG15" s="6">
        <v>36</v>
      </c>
    </row>
    <row r="16" spans="1:33" x14ac:dyDescent="0.3">
      <c r="A16" s="23" t="s">
        <v>19</v>
      </c>
      <c r="B16" s="5">
        <v>10185</v>
      </c>
      <c r="C16" s="5">
        <v>3177</v>
      </c>
      <c r="D16" s="5">
        <v>4</v>
      </c>
      <c r="E16" s="5">
        <v>5347</v>
      </c>
      <c r="F16" s="5">
        <v>19</v>
      </c>
      <c r="G16" s="5">
        <v>15</v>
      </c>
      <c r="H16" s="5">
        <v>1</v>
      </c>
      <c r="I16" s="6">
        <v>1622</v>
      </c>
      <c r="J16" s="5">
        <v>10461</v>
      </c>
      <c r="K16" s="5">
        <v>3241</v>
      </c>
      <c r="L16" s="5">
        <v>4</v>
      </c>
      <c r="M16" s="5">
        <v>5376</v>
      </c>
      <c r="N16" s="5">
        <v>19</v>
      </c>
      <c r="O16" s="5">
        <v>17</v>
      </c>
      <c r="P16" s="5">
        <v>1</v>
      </c>
      <c r="Q16" s="6">
        <v>1803</v>
      </c>
      <c r="R16" s="5">
        <v>10554</v>
      </c>
      <c r="S16" s="5">
        <v>3310</v>
      </c>
      <c r="T16" s="5">
        <v>4</v>
      </c>
      <c r="U16" s="5">
        <v>5477</v>
      </c>
      <c r="V16" s="5">
        <v>19</v>
      </c>
      <c r="W16" s="5">
        <v>21</v>
      </c>
      <c r="X16" s="5">
        <v>1</v>
      </c>
      <c r="Y16" s="6">
        <v>1722</v>
      </c>
      <c r="Z16" s="5">
        <v>10438</v>
      </c>
      <c r="AA16" s="5">
        <v>3325</v>
      </c>
      <c r="AB16" s="5">
        <v>4</v>
      </c>
      <c r="AC16" s="5">
        <v>5429</v>
      </c>
      <c r="AD16" s="5">
        <v>19</v>
      </c>
      <c r="AE16" s="5">
        <v>21</v>
      </c>
      <c r="AF16" s="5">
        <v>1</v>
      </c>
      <c r="AG16" s="6">
        <v>1639</v>
      </c>
    </row>
    <row r="17" spans="1:33" x14ac:dyDescent="0.3">
      <c r="A17" s="23" t="s">
        <v>20</v>
      </c>
      <c r="B17" s="5">
        <v>7291</v>
      </c>
      <c r="C17" s="5">
        <v>3485</v>
      </c>
      <c r="D17" s="5">
        <v>3</v>
      </c>
      <c r="E17" s="5">
        <v>3519</v>
      </c>
      <c r="F17" s="5">
        <v>16</v>
      </c>
      <c r="G17" s="5">
        <v>223</v>
      </c>
      <c r="H17" s="5">
        <v>8</v>
      </c>
      <c r="I17" s="6">
        <v>37</v>
      </c>
      <c r="J17" s="5">
        <v>7368</v>
      </c>
      <c r="K17" s="5">
        <v>3508</v>
      </c>
      <c r="L17" s="5">
        <v>4</v>
      </c>
      <c r="M17" s="5">
        <v>3567</v>
      </c>
      <c r="N17" s="5">
        <v>16</v>
      </c>
      <c r="O17" s="5">
        <v>227</v>
      </c>
      <c r="P17" s="5">
        <v>9</v>
      </c>
      <c r="Q17" s="6">
        <v>37</v>
      </c>
      <c r="R17" s="5">
        <v>7512</v>
      </c>
      <c r="S17" s="5">
        <v>3550</v>
      </c>
      <c r="T17" s="5">
        <v>4</v>
      </c>
      <c r="U17" s="5">
        <v>3667</v>
      </c>
      <c r="V17" s="5">
        <v>16</v>
      </c>
      <c r="W17" s="5">
        <v>230</v>
      </c>
      <c r="X17" s="5">
        <v>9</v>
      </c>
      <c r="Y17" s="6">
        <v>36</v>
      </c>
      <c r="Z17" s="5">
        <v>7569</v>
      </c>
      <c r="AA17" s="5">
        <v>3556</v>
      </c>
      <c r="AB17" s="5">
        <v>5</v>
      </c>
      <c r="AC17" s="5">
        <v>3712</v>
      </c>
      <c r="AD17" s="5">
        <v>15</v>
      </c>
      <c r="AE17" s="5">
        <v>235</v>
      </c>
      <c r="AF17" s="5">
        <v>10</v>
      </c>
      <c r="AG17" s="6">
        <v>36</v>
      </c>
    </row>
    <row r="18" spans="1:33" x14ac:dyDescent="0.3">
      <c r="A18" s="23" t="s">
        <v>21</v>
      </c>
      <c r="B18" s="5">
        <v>2459</v>
      </c>
      <c r="C18" s="5">
        <v>1373</v>
      </c>
      <c r="D18" s="5">
        <v>2</v>
      </c>
      <c r="E18" s="5">
        <v>1077</v>
      </c>
      <c r="F18" s="5">
        <v>2</v>
      </c>
      <c r="G18" s="5">
        <v>5</v>
      </c>
      <c r="H18" s="5" t="s">
        <v>12</v>
      </c>
      <c r="I18" s="6" t="s">
        <v>12</v>
      </c>
      <c r="J18" s="5">
        <v>2447</v>
      </c>
      <c r="K18" s="5">
        <v>1378</v>
      </c>
      <c r="L18" s="5">
        <v>2</v>
      </c>
      <c r="M18" s="5">
        <v>1060</v>
      </c>
      <c r="N18" s="5">
        <v>2</v>
      </c>
      <c r="O18" s="5">
        <v>5</v>
      </c>
      <c r="P18" s="5" t="s">
        <v>12</v>
      </c>
      <c r="Q18" s="6" t="s">
        <v>12</v>
      </c>
      <c r="R18" s="5">
        <v>2447</v>
      </c>
      <c r="S18" s="5">
        <v>1378</v>
      </c>
      <c r="T18" s="5">
        <v>2</v>
      </c>
      <c r="U18" s="5">
        <v>1060</v>
      </c>
      <c r="V18" s="5">
        <v>2</v>
      </c>
      <c r="W18" s="5">
        <v>5</v>
      </c>
      <c r="X18" s="5" t="s">
        <v>12</v>
      </c>
      <c r="Y18" s="6" t="s">
        <v>12</v>
      </c>
      <c r="Z18" s="5">
        <v>2453</v>
      </c>
      <c r="AA18" s="5">
        <v>1386</v>
      </c>
      <c r="AB18" s="5">
        <v>2</v>
      </c>
      <c r="AC18" s="5">
        <v>1058</v>
      </c>
      <c r="AD18" s="5">
        <v>2</v>
      </c>
      <c r="AE18" s="5">
        <v>5</v>
      </c>
      <c r="AF18" s="5" t="s">
        <v>12</v>
      </c>
      <c r="AG18" s="6" t="s">
        <v>12</v>
      </c>
    </row>
    <row r="19" spans="1:33" x14ac:dyDescent="0.3">
      <c r="A19" s="23" t="s">
        <v>22</v>
      </c>
      <c r="B19" s="5">
        <v>3023</v>
      </c>
      <c r="C19" s="5">
        <v>2135</v>
      </c>
      <c r="D19" s="5">
        <v>49</v>
      </c>
      <c r="E19" s="5">
        <v>667</v>
      </c>
      <c r="F19" s="5">
        <v>6</v>
      </c>
      <c r="G19" s="5">
        <v>157</v>
      </c>
      <c r="H19" s="5" t="s">
        <v>12</v>
      </c>
      <c r="I19" s="6">
        <v>9</v>
      </c>
      <c r="J19" s="5">
        <v>3065</v>
      </c>
      <c r="K19" s="5">
        <v>2157</v>
      </c>
      <c r="L19" s="5">
        <v>49</v>
      </c>
      <c r="M19" s="5">
        <v>685</v>
      </c>
      <c r="N19" s="5">
        <v>5</v>
      </c>
      <c r="O19" s="5">
        <v>158</v>
      </c>
      <c r="P19" s="5" t="s">
        <v>12</v>
      </c>
      <c r="Q19" s="6">
        <v>11</v>
      </c>
      <c r="R19" s="5">
        <v>3079</v>
      </c>
      <c r="S19" s="5">
        <v>2162</v>
      </c>
      <c r="T19" s="5">
        <v>49</v>
      </c>
      <c r="U19" s="5">
        <v>697</v>
      </c>
      <c r="V19" s="5">
        <v>5</v>
      </c>
      <c r="W19" s="5">
        <v>155</v>
      </c>
      <c r="X19" s="5" t="s">
        <v>12</v>
      </c>
      <c r="Y19" s="6">
        <v>11</v>
      </c>
      <c r="Z19" s="5">
        <v>3080</v>
      </c>
      <c r="AA19" s="5">
        <v>2170</v>
      </c>
      <c r="AB19" s="5">
        <v>49</v>
      </c>
      <c r="AC19" s="5">
        <v>696</v>
      </c>
      <c r="AD19" s="5">
        <v>5</v>
      </c>
      <c r="AE19" s="5">
        <v>149</v>
      </c>
      <c r="AF19" s="5" t="s">
        <v>12</v>
      </c>
      <c r="AG19" s="6">
        <v>11</v>
      </c>
    </row>
    <row r="20" spans="1:33" x14ac:dyDescent="0.3">
      <c r="A20" s="23" t="s">
        <v>23</v>
      </c>
      <c r="B20" s="5">
        <v>28120</v>
      </c>
      <c r="C20" s="5">
        <v>13356</v>
      </c>
      <c r="D20" s="5">
        <v>24</v>
      </c>
      <c r="E20" s="5">
        <v>12324</v>
      </c>
      <c r="F20" s="5">
        <v>52</v>
      </c>
      <c r="G20" s="5">
        <v>684</v>
      </c>
      <c r="H20" s="5">
        <v>10</v>
      </c>
      <c r="I20" s="6">
        <v>1670</v>
      </c>
      <c r="J20" s="5">
        <v>28414</v>
      </c>
      <c r="K20" s="5">
        <v>13490</v>
      </c>
      <c r="L20" s="5">
        <v>24</v>
      </c>
      <c r="M20" s="5">
        <v>12473</v>
      </c>
      <c r="N20" s="5">
        <v>52</v>
      </c>
      <c r="O20" s="5">
        <v>698</v>
      </c>
      <c r="P20" s="5">
        <v>10</v>
      </c>
      <c r="Q20" s="6">
        <v>1667</v>
      </c>
      <c r="R20" s="5">
        <v>29017</v>
      </c>
      <c r="S20" s="5">
        <v>13707</v>
      </c>
      <c r="T20" s="5">
        <v>25</v>
      </c>
      <c r="U20" s="5">
        <v>12839</v>
      </c>
      <c r="V20" s="5">
        <v>52</v>
      </c>
      <c r="W20" s="5">
        <v>713</v>
      </c>
      <c r="X20" s="5">
        <v>10</v>
      </c>
      <c r="Y20" s="6">
        <v>1671</v>
      </c>
      <c r="Z20" s="5">
        <v>29459</v>
      </c>
      <c r="AA20" s="5">
        <v>13730</v>
      </c>
      <c r="AB20" s="5">
        <v>27</v>
      </c>
      <c r="AC20" s="5">
        <v>13232</v>
      </c>
      <c r="AD20" s="5">
        <v>52</v>
      </c>
      <c r="AE20" s="5">
        <v>731</v>
      </c>
      <c r="AF20" s="5">
        <v>12</v>
      </c>
      <c r="AG20" s="6">
        <v>1675</v>
      </c>
    </row>
    <row r="21" spans="1:33" x14ac:dyDescent="0.3">
      <c r="A21" s="23" t="s">
        <v>24</v>
      </c>
      <c r="B21" s="5">
        <v>6145</v>
      </c>
      <c r="C21" s="5">
        <v>2068</v>
      </c>
      <c r="D21" s="5">
        <v>7</v>
      </c>
      <c r="E21" s="5">
        <v>3269</v>
      </c>
      <c r="F21" s="5">
        <v>16</v>
      </c>
      <c r="G21" s="5">
        <v>79</v>
      </c>
      <c r="H21" s="5">
        <v>12</v>
      </c>
      <c r="I21" s="6">
        <v>694</v>
      </c>
      <c r="J21" s="5">
        <v>6218</v>
      </c>
      <c r="K21" s="5">
        <v>2096</v>
      </c>
      <c r="L21" s="5">
        <v>7</v>
      </c>
      <c r="M21" s="5">
        <v>3316</v>
      </c>
      <c r="N21" s="5">
        <v>16</v>
      </c>
      <c r="O21" s="5">
        <v>80</v>
      </c>
      <c r="P21" s="5">
        <v>13</v>
      </c>
      <c r="Q21" s="6">
        <v>690</v>
      </c>
      <c r="R21" s="5">
        <v>6310</v>
      </c>
      <c r="S21" s="5">
        <v>2100</v>
      </c>
      <c r="T21" s="5">
        <v>7</v>
      </c>
      <c r="U21" s="5">
        <v>3406</v>
      </c>
      <c r="V21" s="5">
        <v>15</v>
      </c>
      <c r="W21" s="5">
        <v>81</v>
      </c>
      <c r="X21" s="5">
        <v>13</v>
      </c>
      <c r="Y21" s="6">
        <v>688</v>
      </c>
      <c r="Z21" s="5">
        <v>6405</v>
      </c>
      <c r="AA21" s="5">
        <v>2127</v>
      </c>
      <c r="AB21" s="5">
        <v>7</v>
      </c>
      <c r="AC21" s="5">
        <v>3472</v>
      </c>
      <c r="AD21" s="5">
        <v>15</v>
      </c>
      <c r="AE21" s="5">
        <v>82</v>
      </c>
      <c r="AF21" s="5">
        <v>13</v>
      </c>
      <c r="AG21" s="6">
        <v>689</v>
      </c>
    </row>
    <row r="22" spans="1:33" ht="28.8" x14ac:dyDescent="0.3">
      <c r="A22" s="23" t="s">
        <v>25</v>
      </c>
      <c r="B22" s="5">
        <v>2874</v>
      </c>
      <c r="C22" s="5">
        <v>7</v>
      </c>
      <c r="D22" s="5">
        <v>3</v>
      </c>
      <c r="E22" s="5">
        <v>25</v>
      </c>
      <c r="F22" s="5">
        <v>1331</v>
      </c>
      <c r="G22" s="5">
        <v>27</v>
      </c>
      <c r="H22" s="5">
        <v>1481</v>
      </c>
      <c r="I22" s="6" t="s">
        <v>12</v>
      </c>
      <c r="J22" s="5">
        <v>2881</v>
      </c>
      <c r="K22" s="5">
        <v>7</v>
      </c>
      <c r="L22" s="5">
        <v>3</v>
      </c>
      <c r="M22" s="5">
        <v>28</v>
      </c>
      <c r="N22" s="5">
        <v>1332</v>
      </c>
      <c r="O22" s="5">
        <v>30</v>
      </c>
      <c r="P22" s="5">
        <v>1481</v>
      </c>
      <c r="Q22" s="6" t="s">
        <v>12</v>
      </c>
      <c r="R22" s="5">
        <v>2878</v>
      </c>
      <c r="S22" s="5">
        <v>8</v>
      </c>
      <c r="T22" s="5">
        <v>3</v>
      </c>
      <c r="U22" s="5">
        <v>29</v>
      </c>
      <c r="V22" s="5">
        <v>1328</v>
      </c>
      <c r="W22" s="5">
        <v>31</v>
      </c>
      <c r="X22" s="5">
        <v>1479</v>
      </c>
      <c r="Y22" s="6" t="s">
        <v>12</v>
      </c>
      <c r="Z22" s="5">
        <v>2879</v>
      </c>
      <c r="AA22" s="5">
        <v>7</v>
      </c>
      <c r="AB22" s="5">
        <v>3</v>
      </c>
      <c r="AC22" s="5">
        <v>33</v>
      </c>
      <c r="AD22" s="5">
        <v>1326</v>
      </c>
      <c r="AE22" s="5">
        <v>32</v>
      </c>
      <c r="AF22" s="5">
        <v>1478</v>
      </c>
      <c r="AG22" s="6" t="s">
        <v>12</v>
      </c>
    </row>
    <row r="23" spans="1:33" x14ac:dyDescent="0.3">
      <c r="A23" s="23" t="s">
        <v>26</v>
      </c>
      <c r="B23" s="5">
        <v>4958</v>
      </c>
      <c r="C23" s="5">
        <v>724</v>
      </c>
      <c r="D23" s="5">
        <v>1</v>
      </c>
      <c r="E23" s="5">
        <v>2277</v>
      </c>
      <c r="F23" s="5">
        <v>840</v>
      </c>
      <c r="G23" s="5">
        <v>635</v>
      </c>
      <c r="H23" s="5">
        <v>200</v>
      </c>
      <c r="I23" s="6">
        <v>281</v>
      </c>
      <c r="J23" s="5">
        <v>4963</v>
      </c>
      <c r="K23" s="5">
        <v>729</v>
      </c>
      <c r="L23" s="5">
        <v>2</v>
      </c>
      <c r="M23" s="5">
        <v>2259</v>
      </c>
      <c r="N23" s="5">
        <v>840</v>
      </c>
      <c r="O23" s="5">
        <v>653</v>
      </c>
      <c r="P23" s="5">
        <v>203</v>
      </c>
      <c r="Q23" s="6">
        <v>277</v>
      </c>
      <c r="R23" s="5">
        <v>5126</v>
      </c>
      <c r="S23" s="5">
        <v>744</v>
      </c>
      <c r="T23" s="5">
        <v>2</v>
      </c>
      <c r="U23" s="5">
        <v>2382</v>
      </c>
      <c r="V23" s="5">
        <v>840</v>
      </c>
      <c r="W23" s="5">
        <v>676</v>
      </c>
      <c r="X23" s="5">
        <v>207</v>
      </c>
      <c r="Y23" s="6">
        <v>275</v>
      </c>
      <c r="Z23" s="5">
        <v>5290</v>
      </c>
      <c r="AA23" s="5">
        <v>749</v>
      </c>
      <c r="AB23" s="5">
        <v>2</v>
      </c>
      <c r="AC23" s="5">
        <v>2533</v>
      </c>
      <c r="AD23" s="5">
        <v>840</v>
      </c>
      <c r="AE23" s="5">
        <v>689</v>
      </c>
      <c r="AF23" s="5">
        <v>211</v>
      </c>
      <c r="AG23" s="6">
        <v>266</v>
      </c>
    </row>
    <row r="24" spans="1:33" x14ac:dyDescent="0.3">
      <c r="A24" s="23" t="s">
        <v>27</v>
      </c>
      <c r="B24" s="5">
        <v>5071</v>
      </c>
      <c r="C24" s="5">
        <v>1068</v>
      </c>
      <c r="D24" s="5">
        <v>4</v>
      </c>
      <c r="E24" s="5">
        <v>1568</v>
      </c>
      <c r="F24" s="5">
        <v>250</v>
      </c>
      <c r="G24" s="5">
        <v>559</v>
      </c>
      <c r="H24" s="5">
        <v>424</v>
      </c>
      <c r="I24" s="6">
        <v>1198</v>
      </c>
      <c r="J24" s="5">
        <v>5078</v>
      </c>
      <c r="K24" s="5">
        <v>1086</v>
      </c>
      <c r="L24" s="5">
        <v>4</v>
      </c>
      <c r="M24" s="5">
        <v>1573</v>
      </c>
      <c r="N24" s="5">
        <v>250</v>
      </c>
      <c r="O24" s="5">
        <v>565</v>
      </c>
      <c r="P24" s="5">
        <v>426</v>
      </c>
      <c r="Q24" s="6">
        <v>1174</v>
      </c>
      <c r="R24" s="5">
        <v>5078</v>
      </c>
      <c r="S24" s="5">
        <v>1092</v>
      </c>
      <c r="T24" s="5">
        <v>5</v>
      </c>
      <c r="U24" s="5">
        <v>1553</v>
      </c>
      <c r="V24" s="5">
        <v>250</v>
      </c>
      <c r="W24" s="5">
        <v>574</v>
      </c>
      <c r="X24" s="5">
        <v>429</v>
      </c>
      <c r="Y24" s="6">
        <v>1175</v>
      </c>
      <c r="Z24" s="5">
        <v>5061</v>
      </c>
      <c r="AA24" s="5">
        <v>1097</v>
      </c>
      <c r="AB24" s="5">
        <v>4</v>
      </c>
      <c r="AC24" s="5">
        <v>1528</v>
      </c>
      <c r="AD24" s="5">
        <v>251</v>
      </c>
      <c r="AE24" s="5">
        <v>592</v>
      </c>
      <c r="AF24" s="5">
        <v>438</v>
      </c>
      <c r="AG24" s="6">
        <v>1151</v>
      </c>
    </row>
    <row r="25" spans="1:33" x14ac:dyDescent="0.3">
      <c r="A25" s="23" t="s">
        <v>28</v>
      </c>
      <c r="B25" s="5">
        <v>13323</v>
      </c>
      <c r="C25" s="5">
        <v>699</v>
      </c>
      <c r="D25" s="5">
        <v>1</v>
      </c>
      <c r="E25" s="5">
        <v>2212</v>
      </c>
      <c r="F25" s="5">
        <v>226</v>
      </c>
      <c r="G25" s="5">
        <v>323</v>
      </c>
      <c r="H25" s="5">
        <v>7258</v>
      </c>
      <c r="I25" s="6">
        <v>2604</v>
      </c>
      <c r="J25" s="5">
        <v>13254</v>
      </c>
      <c r="K25" s="5">
        <v>701</v>
      </c>
      <c r="L25" s="5">
        <v>1</v>
      </c>
      <c r="M25" s="5">
        <v>2228</v>
      </c>
      <c r="N25" s="5">
        <v>228</v>
      </c>
      <c r="O25" s="5">
        <v>324</v>
      </c>
      <c r="P25" s="5">
        <v>7285</v>
      </c>
      <c r="Q25" s="6">
        <v>2487</v>
      </c>
      <c r="R25" s="5">
        <v>13437</v>
      </c>
      <c r="S25" s="5">
        <v>704</v>
      </c>
      <c r="T25" s="5">
        <v>1</v>
      </c>
      <c r="U25" s="5">
        <v>2321</v>
      </c>
      <c r="V25" s="5">
        <v>228</v>
      </c>
      <c r="W25" s="5">
        <v>330</v>
      </c>
      <c r="X25" s="5">
        <v>7301</v>
      </c>
      <c r="Y25" s="6">
        <v>2552</v>
      </c>
      <c r="Z25" s="5">
        <v>13527</v>
      </c>
      <c r="AA25" s="5">
        <v>701</v>
      </c>
      <c r="AB25" s="5">
        <v>1</v>
      </c>
      <c r="AC25" s="5">
        <v>2400</v>
      </c>
      <c r="AD25" s="5">
        <v>229</v>
      </c>
      <c r="AE25" s="5">
        <v>337</v>
      </c>
      <c r="AF25" s="5">
        <v>7334</v>
      </c>
      <c r="AG25" s="6">
        <v>2525</v>
      </c>
    </row>
    <row r="26" spans="1:33" x14ac:dyDescent="0.3">
      <c r="A26" s="23" t="s">
        <v>29</v>
      </c>
      <c r="B26" s="5">
        <v>24021</v>
      </c>
      <c r="C26" s="5">
        <v>952</v>
      </c>
      <c r="D26" s="5">
        <v>3</v>
      </c>
      <c r="E26" s="5">
        <v>5464</v>
      </c>
      <c r="F26" s="5">
        <v>7</v>
      </c>
      <c r="G26" s="5">
        <v>4705</v>
      </c>
      <c r="H26" s="5">
        <v>12889</v>
      </c>
      <c r="I26" s="6">
        <v>1</v>
      </c>
      <c r="J26" s="5">
        <v>24109</v>
      </c>
      <c r="K26" s="5">
        <v>958</v>
      </c>
      <c r="L26" s="5">
        <v>5</v>
      </c>
      <c r="M26" s="5">
        <v>5483</v>
      </c>
      <c r="N26" s="5">
        <v>6</v>
      </c>
      <c r="O26" s="5">
        <v>4701</v>
      </c>
      <c r="P26" s="5">
        <v>12955</v>
      </c>
      <c r="Q26" s="6">
        <v>1</v>
      </c>
      <c r="R26" s="5">
        <v>24245</v>
      </c>
      <c r="S26" s="5">
        <v>976</v>
      </c>
      <c r="T26" s="5">
        <v>5</v>
      </c>
      <c r="U26" s="5">
        <v>5572</v>
      </c>
      <c r="V26" s="5">
        <v>6</v>
      </c>
      <c r="W26" s="5">
        <v>4684</v>
      </c>
      <c r="X26" s="5">
        <v>13001</v>
      </c>
      <c r="Y26" s="6">
        <v>1</v>
      </c>
      <c r="Z26" s="5">
        <v>24404</v>
      </c>
      <c r="AA26" s="5">
        <v>978</v>
      </c>
      <c r="AB26" s="5">
        <v>5</v>
      </c>
      <c r="AC26" s="5">
        <v>5699</v>
      </c>
      <c r="AD26" s="5">
        <v>6</v>
      </c>
      <c r="AE26" s="5">
        <v>4658</v>
      </c>
      <c r="AF26" s="5">
        <v>13057</v>
      </c>
      <c r="AG26" s="6">
        <v>1</v>
      </c>
    </row>
    <row r="27" spans="1:33" ht="28.8" x14ac:dyDescent="0.3">
      <c r="A27" s="23" t="s">
        <v>30</v>
      </c>
      <c r="B27" s="5" t="s">
        <v>12</v>
      </c>
      <c r="C27" s="5" t="s">
        <v>12</v>
      </c>
      <c r="D27" s="5" t="s">
        <v>12</v>
      </c>
      <c r="E27" s="5" t="s">
        <v>12</v>
      </c>
      <c r="F27" s="5" t="s">
        <v>12</v>
      </c>
      <c r="G27" s="5" t="s">
        <v>12</v>
      </c>
      <c r="H27" s="5" t="s">
        <v>12</v>
      </c>
      <c r="I27" s="6" t="s">
        <v>12</v>
      </c>
      <c r="J27" s="5" t="s">
        <v>12</v>
      </c>
      <c r="K27" s="5" t="s">
        <v>12</v>
      </c>
      <c r="L27" s="5" t="s">
        <v>12</v>
      </c>
      <c r="M27" s="5" t="s">
        <v>12</v>
      </c>
      <c r="N27" s="5" t="s">
        <v>12</v>
      </c>
      <c r="O27" s="5" t="s">
        <v>12</v>
      </c>
      <c r="P27" s="5" t="s">
        <v>12</v>
      </c>
      <c r="Q27" s="6" t="s">
        <v>12</v>
      </c>
      <c r="R27" s="5" t="s">
        <v>12</v>
      </c>
      <c r="S27" s="5" t="s">
        <v>12</v>
      </c>
      <c r="T27" s="5" t="s">
        <v>12</v>
      </c>
      <c r="U27" s="5" t="s">
        <v>12</v>
      </c>
      <c r="V27" s="5" t="s">
        <v>12</v>
      </c>
      <c r="W27" s="5" t="s">
        <v>12</v>
      </c>
      <c r="X27" s="5" t="s">
        <v>12</v>
      </c>
      <c r="Y27" s="6" t="s">
        <v>12</v>
      </c>
      <c r="Z27" s="5" t="s">
        <v>12</v>
      </c>
      <c r="AA27" s="5" t="s">
        <v>12</v>
      </c>
      <c r="AB27" s="5" t="s">
        <v>12</v>
      </c>
      <c r="AC27" s="5" t="s">
        <v>12</v>
      </c>
      <c r="AD27" s="5" t="s">
        <v>12</v>
      </c>
      <c r="AE27" s="5" t="s">
        <v>12</v>
      </c>
      <c r="AF27" s="5" t="s">
        <v>12</v>
      </c>
      <c r="AG27" s="6" t="s">
        <v>12</v>
      </c>
    </row>
    <row r="28" spans="1:33" ht="15" thickBot="1" x14ac:dyDescent="0.35">
      <c r="A28" s="24" t="s">
        <v>31</v>
      </c>
      <c r="B28" s="8">
        <v>6</v>
      </c>
      <c r="C28" s="8" t="s">
        <v>12</v>
      </c>
      <c r="D28" s="8" t="s">
        <v>12</v>
      </c>
      <c r="E28" s="8" t="s">
        <v>12</v>
      </c>
      <c r="F28" s="8" t="s">
        <v>12</v>
      </c>
      <c r="G28" s="8">
        <v>1</v>
      </c>
      <c r="H28" s="8">
        <v>5</v>
      </c>
      <c r="I28" s="9" t="s">
        <v>12</v>
      </c>
      <c r="J28" s="8">
        <v>6</v>
      </c>
      <c r="K28" s="8" t="s">
        <v>12</v>
      </c>
      <c r="L28" s="8" t="s">
        <v>12</v>
      </c>
      <c r="M28" s="8" t="s">
        <v>12</v>
      </c>
      <c r="N28" s="8" t="s">
        <v>12</v>
      </c>
      <c r="O28" s="8">
        <v>1</v>
      </c>
      <c r="P28" s="8">
        <v>5</v>
      </c>
      <c r="Q28" s="9" t="s">
        <v>12</v>
      </c>
      <c r="R28" s="8">
        <v>6</v>
      </c>
      <c r="S28" s="8" t="s">
        <v>12</v>
      </c>
      <c r="T28" s="8" t="s">
        <v>12</v>
      </c>
      <c r="U28" s="8" t="s">
        <v>12</v>
      </c>
      <c r="V28" s="8" t="s">
        <v>12</v>
      </c>
      <c r="W28" s="8">
        <v>1</v>
      </c>
      <c r="X28" s="8">
        <v>5</v>
      </c>
      <c r="Y28" s="9" t="s">
        <v>12</v>
      </c>
      <c r="Z28" s="8">
        <v>7</v>
      </c>
      <c r="AA28" s="8" t="s">
        <v>12</v>
      </c>
      <c r="AB28" s="8" t="s">
        <v>12</v>
      </c>
      <c r="AC28" s="8" t="s">
        <v>12</v>
      </c>
      <c r="AD28" s="8" t="s">
        <v>12</v>
      </c>
      <c r="AE28" s="8">
        <v>2</v>
      </c>
      <c r="AF28" s="8">
        <v>5</v>
      </c>
      <c r="AG28" s="9" t="s">
        <v>12</v>
      </c>
    </row>
    <row r="29" spans="1:33" x14ac:dyDescent="0.3">
      <c r="A29" s="1" t="s">
        <v>32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 differentFirst="1">
    <oddHeader>&amp;L&amp;G</oddHeader>
    <firstHeader>&amp;L&amp;G</first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C4348-742D-4EDA-B5F1-74AF81807E1B}">
  <dimension ref="A2:AG29"/>
  <sheetViews>
    <sheetView showWhiteSpace="0" zoomScaleNormal="100" workbookViewId="0"/>
  </sheetViews>
  <sheetFormatPr defaultColWidth="9.109375" defaultRowHeight="14.4" x14ac:dyDescent="0.3"/>
  <cols>
    <col min="1" max="1" width="59.6640625" style="1" customWidth="1"/>
    <col min="2" max="2" width="8.6640625" style="1" customWidth="1"/>
    <col min="3" max="4" width="12.6640625" style="1" customWidth="1"/>
    <col min="5" max="5" width="8.5546875" style="1" customWidth="1"/>
    <col min="6" max="6" width="14.6640625" style="1" customWidth="1"/>
    <col min="7" max="7" width="8.5546875" style="1" customWidth="1"/>
    <col min="8" max="8" width="19.5546875" style="1" customWidth="1"/>
    <col min="9" max="9" width="8.6640625" style="1" customWidth="1"/>
    <col min="10" max="11" width="12.6640625" style="1" customWidth="1"/>
    <col min="12" max="12" width="8.5546875" style="1" customWidth="1"/>
    <col min="13" max="13" width="14.6640625" style="1" customWidth="1"/>
    <col min="14" max="14" width="8.5546875" style="1" customWidth="1"/>
    <col min="15" max="15" width="19.5546875" style="1" customWidth="1"/>
    <col min="16" max="16" width="8.6640625" style="1" customWidth="1"/>
    <col min="17" max="18" width="12.6640625" style="1" customWidth="1"/>
    <col min="19" max="19" width="8.5546875" style="1" customWidth="1"/>
    <col min="20" max="20" width="14.6640625" style="1" customWidth="1"/>
    <col min="21" max="21" width="8.5546875" style="1" customWidth="1"/>
    <col min="22" max="22" width="19.5546875" style="1" customWidth="1"/>
    <col min="23" max="23" width="8.6640625" style="1" customWidth="1"/>
    <col min="24" max="25" width="12.6640625" style="1" customWidth="1"/>
    <col min="26" max="26" width="8.5546875" style="1" customWidth="1"/>
    <col min="27" max="27" width="14.6640625" style="1" customWidth="1"/>
    <col min="28" max="28" width="8.5546875" style="1" customWidth="1"/>
    <col min="29" max="29" width="19.5546875" style="1" customWidth="1"/>
    <col min="30" max="16384" width="9.109375" style="1"/>
  </cols>
  <sheetData>
    <row r="2" spans="1:33" x14ac:dyDescent="0.3">
      <c r="A2" s="2" t="str">
        <f>UPPER("Poslovni subjekti v Poslovnem registru Slovenije po področjih dejavnosti SKD in po skupinah, po četrtletjih 2012")</f>
        <v>POSLOVNI SUBJEKTI V POSLOVNEM REGISTRU SLOVENIJE PO PODROČJIH DEJAVNOSTI SKD IN PO SKUPINAH, PO ČETRTLETJIH 2012</v>
      </c>
    </row>
    <row r="3" spans="1:33" x14ac:dyDescent="0.3">
      <c r="A3" s="2"/>
    </row>
    <row r="4" spans="1:33" ht="15" thickBot="1" x14ac:dyDescent="0.35">
      <c r="B4" s="28" t="s">
        <v>55</v>
      </c>
      <c r="C4" s="29"/>
      <c r="D4" s="29"/>
      <c r="E4" s="29"/>
      <c r="F4" s="29"/>
      <c r="G4" s="29"/>
      <c r="H4" s="29"/>
      <c r="I4" s="30" t="s">
        <v>56</v>
      </c>
      <c r="J4" s="28"/>
      <c r="K4" s="29"/>
      <c r="L4" s="29"/>
      <c r="M4" s="29"/>
      <c r="N4" s="29"/>
      <c r="O4" s="29"/>
      <c r="P4" s="29" t="s">
        <v>57</v>
      </c>
      <c r="Q4" s="30"/>
      <c r="R4" s="28"/>
      <c r="S4" s="29"/>
      <c r="T4" s="29"/>
      <c r="U4" s="29"/>
      <c r="V4" s="29"/>
      <c r="W4" s="29" t="s">
        <v>58</v>
      </c>
      <c r="X4" s="29"/>
      <c r="Y4" s="30"/>
      <c r="Z4" s="28"/>
      <c r="AA4" s="29"/>
      <c r="AB4" s="29"/>
      <c r="AC4" s="29"/>
      <c r="AD4" s="29"/>
      <c r="AE4" s="29"/>
      <c r="AF4" s="29"/>
      <c r="AG4" s="30"/>
    </row>
    <row r="5" spans="1:33" ht="72.599999999999994" thickBot="1" x14ac:dyDescent="0.35">
      <c r="A5" s="10" t="s">
        <v>1</v>
      </c>
      <c r="B5" s="11" t="s">
        <v>2</v>
      </c>
      <c r="C5" s="11" t="s">
        <v>33</v>
      </c>
      <c r="D5" s="11" t="s">
        <v>5</v>
      </c>
      <c r="E5" s="11" t="s">
        <v>6</v>
      </c>
      <c r="F5" s="11" t="s">
        <v>7</v>
      </c>
      <c r="G5" s="11" t="s">
        <v>8</v>
      </c>
      <c r="H5" s="12" t="s">
        <v>9</v>
      </c>
      <c r="I5" s="11" t="s">
        <v>2</v>
      </c>
      <c r="J5" s="11" t="s">
        <v>33</v>
      </c>
      <c r="K5" s="11" t="s">
        <v>5</v>
      </c>
      <c r="L5" s="11" t="s">
        <v>6</v>
      </c>
      <c r="M5" s="11" t="s">
        <v>7</v>
      </c>
      <c r="N5" s="11" t="s">
        <v>8</v>
      </c>
      <c r="O5" s="12" t="s">
        <v>9</v>
      </c>
      <c r="P5" s="11" t="s">
        <v>2</v>
      </c>
      <c r="Q5" s="11" t="s">
        <v>33</v>
      </c>
      <c r="R5" s="11" t="s">
        <v>5</v>
      </c>
      <c r="S5" s="11" t="s">
        <v>6</v>
      </c>
      <c r="T5" s="11" t="s">
        <v>7</v>
      </c>
      <c r="U5" s="11" t="s">
        <v>8</v>
      </c>
      <c r="V5" s="12" t="s">
        <v>9</v>
      </c>
      <c r="W5" s="11" t="s">
        <v>2</v>
      </c>
      <c r="X5" s="11" t="s">
        <v>33</v>
      </c>
      <c r="Y5" s="11" t="s">
        <v>5</v>
      </c>
      <c r="Z5" s="11" t="s">
        <v>6</v>
      </c>
      <c r="AA5" s="11" t="s">
        <v>7</v>
      </c>
      <c r="AB5" s="11" t="s">
        <v>8</v>
      </c>
      <c r="AC5" s="12" t="s">
        <v>9</v>
      </c>
    </row>
    <row r="6" spans="1:33" ht="15" thickBot="1" x14ac:dyDescent="0.35">
      <c r="A6" s="13">
        <v>1</v>
      </c>
      <c r="B6" s="14" t="s">
        <v>34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5">
        <v>8</v>
      </c>
      <c r="I6" s="14" t="s">
        <v>34</v>
      </c>
      <c r="J6" s="14">
        <v>3</v>
      </c>
      <c r="K6" s="14">
        <v>4</v>
      </c>
      <c r="L6" s="14">
        <v>5</v>
      </c>
      <c r="M6" s="14">
        <v>6</v>
      </c>
      <c r="N6" s="14">
        <v>7</v>
      </c>
      <c r="O6" s="15">
        <v>8</v>
      </c>
      <c r="P6" s="14" t="s">
        <v>34</v>
      </c>
      <c r="Q6" s="14">
        <v>3</v>
      </c>
      <c r="R6" s="14">
        <v>4</v>
      </c>
      <c r="S6" s="14">
        <v>5</v>
      </c>
      <c r="T6" s="14">
        <v>6</v>
      </c>
      <c r="U6" s="14">
        <v>7</v>
      </c>
      <c r="V6" s="15">
        <v>8</v>
      </c>
      <c r="W6" s="14" t="s">
        <v>34</v>
      </c>
      <c r="X6" s="14">
        <v>3</v>
      </c>
      <c r="Y6" s="14">
        <v>4</v>
      </c>
      <c r="Z6" s="14">
        <v>5</v>
      </c>
      <c r="AA6" s="14">
        <v>6</v>
      </c>
      <c r="AB6" s="14">
        <v>7</v>
      </c>
      <c r="AC6" s="15">
        <v>8</v>
      </c>
    </row>
    <row r="7" spans="1:33" ht="15" thickBot="1" x14ac:dyDescent="0.35">
      <c r="A7" s="16" t="s">
        <v>2</v>
      </c>
      <c r="B7" s="17">
        <v>186891</v>
      </c>
      <c r="C7" s="18">
        <v>64235</v>
      </c>
      <c r="D7" s="18">
        <v>77759</v>
      </c>
      <c r="E7" s="18">
        <v>2834</v>
      </c>
      <c r="F7" s="18">
        <v>7825</v>
      </c>
      <c r="G7" s="18">
        <v>22447</v>
      </c>
      <c r="H7" s="19">
        <v>11791</v>
      </c>
      <c r="I7" s="17">
        <v>187460</v>
      </c>
      <c r="J7" s="18">
        <v>64973</v>
      </c>
      <c r="K7" s="18">
        <v>77297</v>
      </c>
      <c r="L7" s="18">
        <v>2835</v>
      </c>
      <c r="M7" s="18">
        <v>7862</v>
      </c>
      <c r="N7" s="18">
        <v>22518</v>
      </c>
      <c r="O7" s="19">
        <v>11975</v>
      </c>
      <c r="P7" s="17">
        <v>188357</v>
      </c>
      <c r="Q7" s="18">
        <v>66013</v>
      </c>
      <c r="R7" s="18">
        <v>77007</v>
      </c>
      <c r="S7" s="18">
        <v>2827</v>
      </c>
      <c r="T7" s="18">
        <v>7911</v>
      </c>
      <c r="U7" s="18">
        <v>22585</v>
      </c>
      <c r="V7" s="19">
        <v>12014</v>
      </c>
      <c r="W7" s="17">
        <v>187426</v>
      </c>
      <c r="X7" s="18">
        <v>66185</v>
      </c>
      <c r="Y7" s="18">
        <v>75880</v>
      </c>
      <c r="Z7" s="18">
        <v>2816</v>
      </c>
      <c r="AA7" s="18">
        <v>7948</v>
      </c>
      <c r="AB7" s="18">
        <v>22713</v>
      </c>
      <c r="AC7" s="19">
        <v>11884</v>
      </c>
    </row>
    <row r="8" spans="1:33" x14ac:dyDescent="0.3">
      <c r="A8" s="22" t="s">
        <v>10</v>
      </c>
      <c r="B8" s="3">
        <v>3538</v>
      </c>
      <c r="C8" s="3">
        <v>493</v>
      </c>
      <c r="D8" s="3">
        <v>760</v>
      </c>
      <c r="E8" s="3">
        <v>1</v>
      </c>
      <c r="F8" s="3">
        <v>455</v>
      </c>
      <c r="G8" s="3">
        <v>520</v>
      </c>
      <c r="H8" s="4">
        <v>1309</v>
      </c>
      <c r="I8" s="3">
        <v>3569</v>
      </c>
      <c r="J8" s="3">
        <v>501</v>
      </c>
      <c r="K8" s="3">
        <v>760</v>
      </c>
      <c r="L8" s="3">
        <v>1</v>
      </c>
      <c r="M8" s="3">
        <v>465</v>
      </c>
      <c r="N8" s="3">
        <v>517</v>
      </c>
      <c r="O8" s="4">
        <v>1325</v>
      </c>
      <c r="P8" s="3">
        <v>3562</v>
      </c>
      <c r="Q8" s="3">
        <v>510</v>
      </c>
      <c r="R8" s="3">
        <v>744</v>
      </c>
      <c r="S8" s="3">
        <v>1</v>
      </c>
      <c r="T8" s="3">
        <v>467</v>
      </c>
      <c r="U8" s="3">
        <v>516</v>
      </c>
      <c r="V8" s="4">
        <v>1324</v>
      </c>
      <c r="W8" s="3">
        <v>3550</v>
      </c>
      <c r="X8" s="3">
        <v>517</v>
      </c>
      <c r="Y8" s="3">
        <v>731</v>
      </c>
      <c r="Z8" s="3">
        <v>1</v>
      </c>
      <c r="AA8" s="3">
        <v>469</v>
      </c>
      <c r="AB8" s="3">
        <v>514</v>
      </c>
      <c r="AC8" s="4">
        <v>1318</v>
      </c>
    </row>
    <row r="9" spans="1:33" x14ac:dyDescent="0.3">
      <c r="A9" s="23" t="s">
        <v>11</v>
      </c>
      <c r="B9" s="5">
        <v>122</v>
      </c>
      <c r="C9" s="5">
        <v>80</v>
      </c>
      <c r="D9" s="5">
        <v>38</v>
      </c>
      <c r="E9" s="5" t="s">
        <v>12</v>
      </c>
      <c r="F9" s="5" t="s">
        <v>12</v>
      </c>
      <c r="G9" s="5" t="s">
        <v>12</v>
      </c>
      <c r="H9" s="6">
        <v>4</v>
      </c>
      <c r="I9" s="5">
        <v>120</v>
      </c>
      <c r="J9" s="5">
        <v>78</v>
      </c>
      <c r="K9" s="5">
        <v>38</v>
      </c>
      <c r="L9" s="5" t="s">
        <v>12</v>
      </c>
      <c r="M9" s="5" t="s">
        <v>12</v>
      </c>
      <c r="N9" s="5" t="s">
        <v>12</v>
      </c>
      <c r="O9" s="6">
        <v>4</v>
      </c>
      <c r="P9" s="5">
        <v>125</v>
      </c>
      <c r="Q9" s="5">
        <v>79</v>
      </c>
      <c r="R9" s="5">
        <v>42</v>
      </c>
      <c r="S9" s="5" t="s">
        <v>12</v>
      </c>
      <c r="T9" s="5" t="s">
        <v>12</v>
      </c>
      <c r="U9" s="5" t="s">
        <v>12</v>
      </c>
      <c r="V9" s="6">
        <v>4</v>
      </c>
      <c r="W9" s="5">
        <v>119</v>
      </c>
      <c r="X9" s="5">
        <v>78</v>
      </c>
      <c r="Y9" s="5">
        <v>36</v>
      </c>
      <c r="Z9" s="5" t="s">
        <v>12</v>
      </c>
      <c r="AA9" s="5" t="s">
        <v>12</v>
      </c>
      <c r="AB9" s="5" t="s">
        <v>12</v>
      </c>
      <c r="AC9" s="6">
        <v>5</v>
      </c>
    </row>
    <row r="10" spans="1:33" x14ac:dyDescent="0.3">
      <c r="A10" s="23" t="s">
        <v>13</v>
      </c>
      <c r="B10" s="5">
        <v>18780</v>
      </c>
      <c r="C10" s="5">
        <v>7738</v>
      </c>
      <c r="D10" s="5">
        <v>9612</v>
      </c>
      <c r="E10" s="5">
        <v>4</v>
      </c>
      <c r="F10" s="5">
        <v>44</v>
      </c>
      <c r="G10" s="5" t="s">
        <v>12</v>
      </c>
      <c r="H10" s="6">
        <v>1382</v>
      </c>
      <c r="I10" s="5">
        <v>18848</v>
      </c>
      <c r="J10" s="5">
        <v>7812</v>
      </c>
      <c r="K10" s="5">
        <v>9551</v>
      </c>
      <c r="L10" s="5">
        <v>4</v>
      </c>
      <c r="M10" s="5">
        <v>43</v>
      </c>
      <c r="N10" s="5" t="s">
        <v>12</v>
      </c>
      <c r="O10" s="6">
        <v>1438</v>
      </c>
      <c r="P10" s="5">
        <v>18881</v>
      </c>
      <c r="Q10" s="5">
        <v>7883</v>
      </c>
      <c r="R10" s="5">
        <v>9479</v>
      </c>
      <c r="S10" s="5">
        <v>4</v>
      </c>
      <c r="T10" s="5">
        <v>45</v>
      </c>
      <c r="U10" s="5" t="s">
        <v>12</v>
      </c>
      <c r="V10" s="6">
        <v>1470</v>
      </c>
      <c r="W10" s="5">
        <v>18778</v>
      </c>
      <c r="X10" s="5">
        <v>7892</v>
      </c>
      <c r="Y10" s="5">
        <v>9316</v>
      </c>
      <c r="Z10" s="5">
        <v>4</v>
      </c>
      <c r="AA10" s="5">
        <v>45</v>
      </c>
      <c r="AB10" s="5" t="s">
        <v>12</v>
      </c>
      <c r="AC10" s="6">
        <v>1521</v>
      </c>
    </row>
    <row r="11" spans="1:33" x14ac:dyDescent="0.3">
      <c r="A11" s="23" t="s">
        <v>14</v>
      </c>
      <c r="B11" s="5">
        <v>1360</v>
      </c>
      <c r="C11" s="5">
        <v>595</v>
      </c>
      <c r="D11" s="5">
        <v>371</v>
      </c>
      <c r="E11" s="5">
        <v>1</v>
      </c>
      <c r="F11" s="5">
        <v>4</v>
      </c>
      <c r="G11" s="5" t="s">
        <v>12</v>
      </c>
      <c r="H11" s="6">
        <v>389</v>
      </c>
      <c r="I11" s="5">
        <v>1555</v>
      </c>
      <c r="J11" s="5">
        <v>652</v>
      </c>
      <c r="K11" s="5">
        <v>408</v>
      </c>
      <c r="L11" s="5">
        <v>1</v>
      </c>
      <c r="M11" s="5">
        <v>4</v>
      </c>
      <c r="N11" s="5" t="s">
        <v>12</v>
      </c>
      <c r="O11" s="6">
        <v>490</v>
      </c>
      <c r="P11" s="5">
        <v>1617</v>
      </c>
      <c r="Q11" s="5">
        <v>675</v>
      </c>
      <c r="R11" s="5">
        <v>415</v>
      </c>
      <c r="S11" s="5">
        <v>1</v>
      </c>
      <c r="T11" s="5">
        <v>4</v>
      </c>
      <c r="U11" s="5" t="s">
        <v>12</v>
      </c>
      <c r="V11" s="6">
        <v>522</v>
      </c>
      <c r="W11" s="5">
        <v>1718</v>
      </c>
      <c r="X11" s="5">
        <v>708</v>
      </c>
      <c r="Y11" s="5">
        <v>427</v>
      </c>
      <c r="Z11" s="5">
        <v>1</v>
      </c>
      <c r="AA11" s="5">
        <v>4</v>
      </c>
      <c r="AB11" s="5" t="s">
        <v>12</v>
      </c>
      <c r="AC11" s="6">
        <v>578</v>
      </c>
    </row>
    <row r="12" spans="1:33" x14ac:dyDescent="0.3">
      <c r="A12" s="23" t="s">
        <v>15</v>
      </c>
      <c r="B12" s="5">
        <v>506</v>
      </c>
      <c r="C12" s="5">
        <v>366</v>
      </c>
      <c r="D12" s="5">
        <v>130</v>
      </c>
      <c r="E12" s="5">
        <v>1</v>
      </c>
      <c r="F12" s="5">
        <v>4</v>
      </c>
      <c r="G12" s="5" t="s">
        <v>12</v>
      </c>
      <c r="H12" s="6">
        <v>5</v>
      </c>
      <c r="I12" s="5">
        <v>508</v>
      </c>
      <c r="J12" s="5">
        <v>364</v>
      </c>
      <c r="K12" s="5">
        <v>134</v>
      </c>
      <c r="L12" s="5">
        <v>1</v>
      </c>
      <c r="M12" s="5">
        <v>4</v>
      </c>
      <c r="N12" s="5" t="s">
        <v>12</v>
      </c>
      <c r="O12" s="6">
        <v>5</v>
      </c>
      <c r="P12" s="5">
        <v>507</v>
      </c>
      <c r="Q12" s="5">
        <v>370</v>
      </c>
      <c r="R12" s="5">
        <v>127</v>
      </c>
      <c r="S12" s="5">
        <v>1</v>
      </c>
      <c r="T12" s="5">
        <v>4</v>
      </c>
      <c r="U12" s="5" t="s">
        <v>12</v>
      </c>
      <c r="V12" s="6">
        <v>5</v>
      </c>
      <c r="W12" s="5">
        <v>496</v>
      </c>
      <c r="X12" s="5">
        <v>366</v>
      </c>
      <c r="Y12" s="5">
        <v>120</v>
      </c>
      <c r="Z12" s="5">
        <v>1</v>
      </c>
      <c r="AA12" s="5">
        <v>4</v>
      </c>
      <c r="AB12" s="5" t="s">
        <v>12</v>
      </c>
      <c r="AC12" s="6">
        <v>5</v>
      </c>
    </row>
    <row r="13" spans="1:33" x14ac:dyDescent="0.3">
      <c r="A13" s="23" t="s">
        <v>16</v>
      </c>
      <c r="B13" s="5">
        <v>21052</v>
      </c>
      <c r="C13" s="5">
        <v>8651</v>
      </c>
      <c r="D13" s="5">
        <v>12389</v>
      </c>
      <c r="E13" s="5" t="s">
        <v>12</v>
      </c>
      <c r="F13" s="5">
        <v>3</v>
      </c>
      <c r="G13" s="5" t="s">
        <v>12</v>
      </c>
      <c r="H13" s="6">
        <v>9</v>
      </c>
      <c r="I13" s="5">
        <v>21046</v>
      </c>
      <c r="J13" s="5">
        <v>8791</v>
      </c>
      <c r="K13" s="5">
        <v>12243</v>
      </c>
      <c r="L13" s="5" t="s">
        <v>12</v>
      </c>
      <c r="M13" s="5">
        <v>3</v>
      </c>
      <c r="N13" s="5" t="s">
        <v>12</v>
      </c>
      <c r="O13" s="6">
        <v>9</v>
      </c>
      <c r="P13" s="5">
        <v>21140</v>
      </c>
      <c r="Q13" s="5">
        <v>9049</v>
      </c>
      <c r="R13" s="5">
        <v>12079</v>
      </c>
      <c r="S13" s="5" t="s">
        <v>12</v>
      </c>
      <c r="T13" s="5">
        <v>3</v>
      </c>
      <c r="U13" s="5" t="s">
        <v>12</v>
      </c>
      <c r="V13" s="6">
        <v>9</v>
      </c>
      <c r="W13" s="5">
        <v>20638</v>
      </c>
      <c r="X13" s="5">
        <v>8956</v>
      </c>
      <c r="Y13" s="5">
        <v>11670</v>
      </c>
      <c r="Z13" s="5" t="s">
        <v>12</v>
      </c>
      <c r="AA13" s="5">
        <v>3</v>
      </c>
      <c r="AB13" s="5" t="s">
        <v>12</v>
      </c>
      <c r="AC13" s="6">
        <v>9</v>
      </c>
    </row>
    <row r="14" spans="1:33" x14ac:dyDescent="0.3">
      <c r="A14" s="23" t="s">
        <v>17</v>
      </c>
      <c r="B14" s="5">
        <v>27324</v>
      </c>
      <c r="C14" s="5">
        <v>15528</v>
      </c>
      <c r="D14" s="5">
        <v>11606</v>
      </c>
      <c r="E14" s="5">
        <v>25</v>
      </c>
      <c r="F14" s="5">
        <v>13</v>
      </c>
      <c r="G14" s="5">
        <v>1</v>
      </c>
      <c r="H14" s="6">
        <v>151</v>
      </c>
      <c r="I14" s="5">
        <v>27344</v>
      </c>
      <c r="J14" s="5">
        <v>15614</v>
      </c>
      <c r="K14" s="5">
        <v>11528</v>
      </c>
      <c r="L14" s="5">
        <v>25</v>
      </c>
      <c r="M14" s="5">
        <v>14</v>
      </c>
      <c r="N14" s="5">
        <v>1</v>
      </c>
      <c r="O14" s="6">
        <v>162</v>
      </c>
      <c r="P14" s="5">
        <v>27434</v>
      </c>
      <c r="Q14" s="5">
        <v>15785</v>
      </c>
      <c r="R14" s="5">
        <v>11446</v>
      </c>
      <c r="S14" s="5">
        <v>25</v>
      </c>
      <c r="T14" s="5">
        <v>14</v>
      </c>
      <c r="U14" s="5">
        <v>1</v>
      </c>
      <c r="V14" s="6">
        <v>163</v>
      </c>
      <c r="W14" s="5">
        <v>27375</v>
      </c>
      <c r="X14" s="5">
        <v>15847</v>
      </c>
      <c r="Y14" s="5">
        <v>11318</v>
      </c>
      <c r="Z14" s="5">
        <v>25</v>
      </c>
      <c r="AA14" s="5">
        <v>15</v>
      </c>
      <c r="AB14" s="5">
        <v>1</v>
      </c>
      <c r="AC14" s="6">
        <v>169</v>
      </c>
    </row>
    <row r="15" spans="1:33" x14ac:dyDescent="0.3">
      <c r="A15" s="23" t="s">
        <v>18</v>
      </c>
      <c r="B15" s="5">
        <v>9047</v>
      </c>
      <c r="C15" s="5">
        <v>3034</v>
      </c>
      <c r="D15" s="5">
        <v>5970</v>
      </c>
      <c r="E15" s="5">
        <v>4</v>
      </c>
      <c r="F15" s="5">
        <v>3</v>
      </c>
      <c r="G15" s="5" t="s">
        <v>12</v>
      </c>
      <c r="H15" s="6">
        <v>36</v>
      </c>
      <c r="I15" s="5">
        <v>9020</v>
      </c>
      <c r="J15" s="5">
        <v>3077</v>
      </c>
      <c r="K15" s="5">
        <v>5899</v>
      </c>
      <c r="L15" s="5">
        <v>4</v>
      </c>
      <c r="M15" s="5">
        <v>3</v>
      </c>
      <c r="N15" s="5" t="s">
        <v>12</v>
      </c>
      <c r="O15" s="6">
        <v>37</v>
      </c>
      <c r="P15" s="5">
        <v>9014</v>
      </c>
      <c r="Q15" s="5">
        <v>3140</v>
      </c>
      <c r="R15" s="5">
        <v>5831</v>
      </c>
      <c r="S15" s="5">
        <v>3</v>
      </c>
      <c r="T15" s="5">
        <v>3</v>
      </c>
      <c r="U15" s="5" t="s">
        <v>12</v>
      </c>
      <c r="V15" s="6">
        <v>37</v>
      </c>
      <c r="W15" s="5">
        <v>8892</v>
      </c>
      <c r="X15" s="5">
        <v>3159</v>
      </c>
      <c r="Y15" s="5">
        <v>5690</v>
      </c>
      <c r="Z15" s="5">
        <v>3</v>
      </c>
      <c r="AA15" s="5">
        <v>3</v>
      </c>
      <c r="AB15" s="5" t="s">
        <v>12</v>
      </c>
      <c r="AC15" s="6">
        <v>37</v>
      </c>
    </row>
    <row r="16" spans="1:33" x14ac:dyDescent="0.3">
      <c r="A16" s="23" t="s">
        <v>19</v>
      </c>
      <c r="B16" s="5">
        <v>10156</v>
      </c>
      <c r="C16" s="5">
        <v>3040</v>
      </c>
      <c r="D16" s="5">
        <v>5436</v>
      </c>
      <c r="E16" s="5">
        <v>19</v>
      </c>
      <c r="F16" s="5">
        <v>17</v>
      </c>
      <c r="G16" s="5">
        <v>1</v>
      </c>
      <c r="H16" s="6">
        <v>1643</v>
      </c>
      <c r="I16" s="5">
        <v>10292</v>
      </c>
      <c r="J16" s="5">
        <v>3058</v>
      </c>
      <c r="K16" s="5">
        <v>5404</v>
      </c>
      <c r="L16" s="5">
        <v>19</v>
      </c>
      <c r="M16" s="5">
        <v>17</v>
      </c>
      <c r="N16" s="5">
        <v>1</v>
      </c>
      <c r="O16" s="6">
        <v>1793</v>
      </c>
      <c r="P16" s="5">
        <v>10312</v>
      </c>
      <c r="Q16" s="5">
        <v>3124</v>
      </c>
      <c r="R16" s="5">
        <v>5384</v>
      </c>
      <c r="S16" s="5">
        <v>19</v>
      </c>
      <c r="T16" s="5">
        <v>17</v>
      </c>
      <c r="U16" s="5">
        <v>1</v>
      </c>
      <c r="V16" s="6">
        <v>1767</v>
      </c>
      <c r="W16" s="5">
        <v>10095</v>
      </c>
      <c r="X16" s="5">
        <v>3114</v>
      </c>
      <c r="Y16" s="5">
        <v>5300</v>
      </c>
      <c r="Z16" s="5">
        <v>19</v>
      </c>
      <c r="AA16" s="5">
        <v>16</v>
      </c>
      <c r="AB16" s="5">
        <v>1</v>
      </c>
      <c r="AC16" s="6">
        <v>1645</v>
      </c>
    </row>
    <row r="17" spans="1:29" x14ac:dyDescent="0.3">
      <c r="A17" s="23" t="s">
        <v>20</v>
      </c>
      <c r="B17" s="5">
        <v>7056</v>
      </c>
      <c r="C17" s="5">
        <v>3366</v>
      </c>
      <c r="D17" s="5">
        <v>3415</v>
      </c>
      <c r="E17" s="5">
        <v>18</v>
      </c>
      <c r="F17" s="5">
        <v>202</v>
      </c>
      <c r="G17" s="5">
        <v>10</v>
      </c>
      <c r="H17" s="6">
        <v>45</v>
      </c>
      <c r="I17" s="5">
        <v>7064</v>
      </c>
      <c r="J17" s="5">
        <v>3400</v>
      </c>
      <c r="K17" s="5">
        <v>3388</v>
      </c>
      <c r="L17" s="5">
        <v>18</v>
      </c>
      <c r="M17" s="5">
        <v>211</v>
      </c>
      <c r="N17" s="5">
        <v>7</v>
      </c>
      <c r="O17" s="6">
        <v>40</v>
      </c>
      <c r="P17" s="5">
        <v>7120</v>
      </c>
      <c r="Q17" s="5">
        <v>3429</v>
      </c>
      <c r="R17" s="5">
        <v>3410</v>
      </c>
      <c r="S17" s="5">
        <v>16</v>
      </c>
      <c r="T17" s="5">
        <v>218</v>
      </c>
      <c r="U17" s="5">
        <v>7</v>
      </c>
      <c r="V17" s="6">
        <v>40</v>
      </c>
      <c r="W17" s="5">
        <v>7106</v>
      </c>
      <c r="X17" s="5">
        <v>3440</v>
      </c>
      <c r="Y17" s="5">
        <v>3383</v>
      </c>
      <c r="Z17" s="5">
        <v>16</v>
      </c>
      <c r="AA17" s="5">
        <v>221</v>
      </c>
      <c r="AB17" s="5">
        <v>7</v>
      </c>
      <c r="AC17" s="6">
        <v>39</v>
      </c>
    </row>
    <row r="18" spans="1:29" x14ac:dyDescent="0.3">
      <c r="A18" s="23" t="s">
        <v>21</v>
      </c>
      <c r="B18" s="5">
        <v>2464</v>
      </c>
      <c r="C18" s="5">
        <v>1333</v>
      </c>
      <c r="D18" s="5">
        <v>1123</v>
      </c>
      <c r="E18" s="5">
        <v>3</v>
      </c>
      <c r="F18" s="5">
        <v>5</v>
      </c>
      <c r="G18" s="5" t="s">
        <v>12</v>
      </c>
      <c r="H18" s="6" t="s">
        <v>12</v>
      </c>
      <c r="I18" s="5">
        <v>2449</v>
      </c>
      <c r="J18" s="5">
        <v>1349</v>
      </c>
      <c r="K18" s="5">
        <v>1092</v>
      </c>
      <c r="L18" s="5">
        <v>3</v>
      </c>
      <c r="M18" s="5">
        <v>5</v>
      </c>
      <c r="N18" s="5" t="s">
        <v>12</v>
      </c>
      <c r="O18" s="6" t="s">
        <v>12</v>
      </c>
      <c r="P18" s="5">
        <v>2435</v>
      </c>
      <c r="Q18" s="5">
        <v>1354</v>
      </c>
      <c r="R18" s="5">
        <v>1073</v>
      </c>
      <c r="S18" s="5">
        <v>3</v>
      </c>
      <c r="T18" s="5">
        <v>5</v>
      </c>
      <c r="U18" s="5" t="s">
        <v>12</v>
      </c>
      <c r="V18" s="6" t="s">
        <v>12</v>
      </c>
      <c r="W18" s="5">
        <v>2441</v>
      </c>
      <c r="X18" s="5">
        <v>1364</v>
      </c>
      <c r="Y18" s="5">
        <v>1069</v>
      </c>
      <c r="Z18" s="5">
        <v>3</v>
      </c>
      <c r="AA18" s="5">
        <v>5</v>
      </c>
      <c r="AB18" s="5" t="s">
        <v>12</v>
      </c>
      <c r="AC18" s="6" t="s">
        <v>12</v>
      </c>
    </row>
    <row r="19" spans="1:29" x14ac:dyDescent="0.3">
      <c r="A19" s="23" t="s">
        <v>22</v>
      </c>
      <c r="B19" s="5">
        <v>2900</v>
      </c>
      <c r="C19" s="5">
        <v>2083</v>
      </c>
      <c r="D19" s="5">
        <v>632</v>
      </c>
      <c r="E19" s="5">
        <v>6</v>
      </c>
      <c r="F19" s="5">
        <v>169</v>
      </c>
      <c r="G19" s="5" t="s">
        <v>12</v>
      </c>
      <c r="H19" s="6">
        <v>10</v>
      </c>
      <c r="I19" s="5">
        <v>2924</v>
      </c>
      <c r="J19" s="5">
        <v>2109</v>
      </c>
      <c r="K19" s="5">
        <v>629</v>
      </c>
      <c r="L19" s="5">
        <v>6</v>
      </c>
      <c r="M19" s="5">
        <v>170</v>
      </c>
      <c r="N19" s="5" t="s">
        <v>12</v>
      </c>
      <c r="O19" s="6">
        <v>10</v>
      </c>
      <c r="P19" s="5">
        <v>2958</v>
      </c>
      <c r="Q19" s="5">
        <v>2137</v>
      </c>
      <c r="R19" s="5">
        <v>637</v>
      </c>
      <c r="S19" s="5">
        <v>6</v>
      </c>
      <c r="T19" s="5">
        <v>168</v>
      </c>
      <c r="U19" s="5" t="s">
        <v>12</v>
      </c>
      <c r="V19" s="6">
        <v>10</v>
      </c>
      <c r="W19" s="5">
        <v>2954</v>
      </c>
      <c r="X19" s="5">
        <v>2147</v>
      </c>
      <c r="Y19" s="5">
        <v>627</v>
      </c>
      <c r="Z19" s="5">
        <v>6</v>
      </c>
      <c r="AA19" s="5">
        <v>164</v>
      </c>
      <c r="AB19" s="5" t="s">
        <v>12</v>
      </c>
      <c r="AC19" s="6">
        <v>10</v>
      </c>
    </row>
    <row r="20" spans="1:29" x14ac:dyDescent="0.3">
      <c r="A20" s="23" t="s">
        <v>23</v>
      </c>
      <c r="B20" s="5">
        <v>26945</v>
      </c>
      <c r="C20" s="5">
        <v>12613</v>
      </c>
      <c r="D20" s="5">
        <v>11921</v>
      </c>
      <c r="E20" s="5">
        <v>54</v>
      </c>
      <c r="F20" s="5">
        <v>655</v>
      </c>
      <c r="G20" s="5">
        <v>7</v>
      </c>
      <c r="H20" s="6">
        <v>1695</v>
      </c>
      <c r="I20" s="5">
        <v>27075</v>
      </c>
      <c r="J20" s="5">
        <v>12787</v>
      </c>
      <c r="K20" s="5">
        <v>11894</v>
      </c>
      <c r="L20" s="5">
        <v>54</v>
      </c>
      <c r="M20" s="5">
        <v>653</v>
      </c>
      <c r="N20" s="5">
        <v>7</v>
      </c>
      <c r="O20" s="6">
        <v>1680</v>
      </c>
      <c r="P20" s="5">
        <v>27339</v>
      </c>
      <c r="Q20" s="5">
        <v>13028</v>
      </c>
      <c r="R20" s="5">
        <v>11919</v>
      </c>
      <c r="S20" s="5">
        <v>54</v>
      </c>
      <c r="T20" s="5">
        <v>654</v>
      </c>
      <c r="U20" s="5">
        <v>9</v>
      </c>
      <c r="V20" s="6">
        <v>1675</v>
      </c>
      <c r="W20" s="5">
        <v>27310</v>
      </c>
      <c r="X20" s="5">
        <v>13142</v>
      </c>
      <c r="Y20" s="5">
        <v>11776</v>
      </c>
      <c r="Z20" s="5">
        <v>54</v>
      </c>
      <c r="AA20" s="5">
        <v>664</v>
      </c>
      <c r="AB20" s="5">
        <v>10</v>
      </c>
      <c r="AC20" s="6">
        <v>1664</v>
      </c>
    </row>
    <row r="21" spans="1:29" x14ac:dyDescent="0.3">
      <c r="A21" s="23" t="s">
        <v>24</v>
      </c>
      <c r="B21" s="5">
        <v>5951</v>
      </c>
      <c r="C21" s="5">
        <v>1976</v>
      </c>
      <c r="D21" s="5">
        <v>3194</v>
      </c>
      <c r="E21" s="5">
        <v>15</v>
      </c>
      <c r="F21" s="5">
        <v>75</v>
      </c>
      <c r="G21" s="5">
        <v>11</v>
      </c>
      <c r="H21" s="6">
        <v>680</v>
      </c>
      <c r="I21" s="5">
        <v>5967</v>
      </c>
      <c r="J21" s="5">
        <v>2016</v>
      </c>
      <c r="K21" s="5">
        <v>3174</v>
      </c>
      <c r="L21" s="5">
        <v>15</v>
      </c>
      <c r="M21" s="5">
        <v>75</v>
      </c>
      <c r="N21" s="5">
        <v>10</v>
      </c>
      <c r="O21" s="6">
        <v>677</v>
      </c>
      <c r="P21" s="5">
        <v>6006</v>
      </c>
      <c r="Q21" s="5">
        <v>2054</v>
      </c>
      <c r="R21" s="5">
        <v>3172</v>
      </c>
      <c r="S21" s="5">
        <v>15</v>
      </c>
      <c r="T21" s="5">
        <v>77</v>
      </c>
      <c r="U21" s="5">
        <v>10</v>
      </c>
      <c r="V21" s="6">
        <v>678</v>
      </c>
      <c r="W21" s="5">
        <v>5997</v>
      </c>
      <c r="X21" s="5">
        <v>2040</v>
      </c>
      <c r="Y21" s="5">
        <v>3158</v>
      </c>
      <c r="Z21" s="5">
        <v>15</v>
      </c>
      <c r="AA21" s="5">
        <v>78</v>
      </c>
      <c r="AB21" s="5">
        <v>13</v>
      </c>
      <c r="AC21" s="6">
        <v>693</v>
      </c>
    </row>
    <row r="22" spans="1:29" ht="28.8" x14ac:dyDescent="0.3">
      <c r="A22" s="23" t="s">
        <v>25</v>
      </c>
      <c r="B22" s="5">
        <v>2896</v>
      </c>
      <c r="C22" s="5">
        <v>9</v>
      </c>
      <c r="D22" s="5">
        <v>29</v>
      </c>
      <c r="E22" s="5">
        <v>1350</v>
      </c>
      <c r="F22" s="5">
        <v>26</v>
      </c>
      <c r="G22" s="5">
        <v>1482</v>
      </c>
      <c r="H22" s="6" t="s">
        <v>12</v>
      </c>
      <c r="I22" s="5">
        <v>2893</v>
      </c>
      <c r="J22" s="5">
        <v>9</v>
      </c>
      <c r="K22" s="5">
        <v>26</v>
      </c>
      <c r="L22" s="5">
        <v>1351</v>
      </c>
      <c r="M22" s="5">
        <v>25</v>
      </c>
      <c r="N22" s="5">
        <v>1482</v>
      </c>
      <c r="O22" s="6" t="s">
        <v>12</v>
      </c>
      <c r="P22" s="5">
        <v>2888</v>
      </c>
      <c r="Q22" s="5">
        <v>9</v>
      </c>
      <c r="R22" s="5">
        <v>27</v>
      </c>
      <c r="S22" s="5">
        <v>1347</v>
      </c>
      <c r="T22" s="5">
        <v>24</v>
      </c>
      <c r="U22" s="5">
        <v>1481</v>
      </c>
      <c r="V22" s="6" t="s">
        <v>12</v>
      </c>
      <c r="W22" s="5">
        <v>2881</v>
      </c>
      <c r="X22" s="5">
        <v>9</v>
      </c>
      <c r="Y22" s="5">
        <v>26</v>
      </c>
      <c r="Z22" s="5">
        <v>1340</v>
      </c>
      <c r="AA22" s="5">
        <v>25</v>
      </c>
      <c r="AB22" s="5">
        <v>1481</v>
      </c>
      <c r="AC22" s="6" t="s">
        <v>12</v>
      </c>
    </row>
    <row r="23" spans="1:29" x14ac:dyDescent="0.3">
      <c r="A23" s="23" t="s">
        <v>26</v>
      </c>
      <c r="B23" s="5">
        <v>4655</v>
      </c>
      <c r="C23" s="5">
        <v>691</v>
      </c>
      <c r="D23" s="5">
        <v>2053</v>
      </c>
      <c r="E23" s="5">
        <v>847</v>
      </c>
      <c r="F23" s="5">
        <v>571</v>
      </c>
      <c r="G23" s="5">
        <v>189</v>
      </c>
      <c r="H23" s="6">
        <v>304</v>
      </c>
      <c r="I23" s="5">
        <v>4659</v>
      </c>
      <c r="J23" s="5">
        <v>696</v>
      </c>
      <c r="K23" s="5">
        <v>2040</v>
      </c>
      <c r="L23" s="5">
        <v>847</v>
      </c>
      <c r="M23" s="5">
        <v>586</v>
      </c>
      <c r="N23" s="5">
        <v>191</v>
      </c>
      <c r="O23" s="6">
        <v>299</v>
      </c>
      <c r="P23" s="5">
        <v>4725</v>
      </c>
      <c r="Q23" s="5">
        <v>706</v>
      </c>
      <c r="R23" s="5">
        <v>2088</v>
      </c>
      <c r="S23" s="5">
        <v>846</v>
      </c>
      <c r="T23" s="5">
        <v>601</v>
      </c>
      <c r="U23" s="5">
        <v>192</v>
      </c>
      <c r="V23" s="6">
        <v>292</v>
      </c>
      <c r="W23" s="5">
        <v>4818</v>
      </c>
      <c r="X23" s="5">
        <v>710</v>
      </c>
      <c r="Y23" s="5">
        <v>2170</v>
      </c>
      <c r="Z23" s="5">
        <v>842</v>
      </c>
      <c r="AA23" s="5">
        <v>617</v>
      </c>
      <c r="AB23" s="5">
        <v>196</v>
      </c>
      <c r="AC23" s="6">
        <v>283</v>
      </c>
    </row>
    <row r="24" spans="1:29" x14ac:dyDescent="0.3">
      <c r="A24" s="23" t="s">
        <v>27</v>
      </c>
      <c r="B24" s="5">
        <v>5039</v>
      </c>
      <c r="C24" s="5">
        <v>1018</v>
      </c>
      <c r="D24" s="5">
        <v>1559</v>
      </c>
      <c r="E24" s="5">
        <v>250</v>
      </c>
      <c r="F24" s="5">
        <v>519</v>
      </c>
      <c r="G24" s="5">
        <v>416</v>
      </c>
      <c r="H24" s="6">
        <v>1277</v>
      </c>
      <c r="I24" s="5">
        <v>5067</v>
      </c>
      <c r="J24" s="5">
        <v>1029</v>
      </c>
      <c r="K24" s="5">
        <v>1579</v>
      </c>
      <c r="L24" s="5">
        <v>250</v>
      </c>
      <c r="M24" s="5">
        <v>527</v>
      </c>
      <c r="N24" s="5">
        <v>415</v>
      </c>
      <c r="O24" s="6">
        <v>1267</v>
      </c>
      <c r="P24" s="5">
        <v>5073</v>
      </c>
      <c r="Q24" s="5">
        <v>1042</v>
      </c>
      <c r="R24" s="5">
        <v>1582</v>
      </c>
      <c r="S24" s="5">
        <v>250</v>
      </c>
      <c r="T24" s="5">
        <v>536</v>
      </c>
      <c r="U24" s="5">
        <v>415</v>
      </c>
      <c r="V24" s="6">
        <v>1248</v>
      </c>
      <c r="W24" s="5">
        <v>5047</v>
      </c>
      <c r="X24" s="5">
        <v>1056</v>
      </c>
      <c r="Y24" s="5">
        <v>1544</v>
      </c>
      <c r="Z24" s="5">
        <v>250</v>
      </c>
      <c r="AA24" s="5">
        <v>550</v>
      </c>
      <c r="AB24" s="5">
        <v>418</v>
      </c>
      <c r="AC24" s="6">
        <v>1229</v>
      </c>
    </row>
    <row r="25" spans="1:29" x14ac:dyDescent="0.3">
      <c r="A25" s="23" t="s">
        <v>28</v>
      </c>
      <c r="B25" s="5">
        <v>13331</v>
      </c>
      <c r="C25" s="5">
        <v>686</v>
      </c>
      <c r="D25" s="5">
        <v>2060</v>
      </c>
      <c r="E25" s="5">
        <v>228</v>
      </c>
      <c r="F25" s="5">
        <v>302</v>
      </c>
      <c r="G25" s="5">
        <v>7203</v>
      </c>
      <c r="H25" s="6">
        <v>2852</v>
      </c>
      <c r="I25" s="5">
        <v>13233</v>
      </c>
      <c r="J25" s="5">
        <v>686</v>
      </c>
      <c r="K25" s="5">
        <v>2074</v>
      </c>
      <c r="L25" s="5">
        <v>228</v>
      </c>
      <c r="M25" s="5">
        <v>308</v>
      </c>
      <c r="N25" s="5">
        <v>7198</v>
      </c>
      <c r="O25" s="6">
        <v>2739</v>
      </c>
      <c r="P25" s="5">
        <v>13323</v>
      </c>
      <c r="Q25" s="5">
        <v>692</v>
      </c>
      <c r="R25" s="5">
        <v>2101</v>
      </c>
      <c r="S25" s="5">
        <v>228</v>
      </c>
      <c r="T25" s="5">
        <v>315</v>
      </c>
      <c r="U25" s="5">
        <v>7217</v>
      </c>
      <c r="V25" s="6">
        <v>2770</v>
      </c>
      <c r="W25" s="5">
        <v>13272</v>
      </c>
      <c r="X25" s="5">
        <v>696</v>
      </c>
      <c r="Y25" s="5">
        <v>2106</v>
      </c>
      <c r="Z25" s="5">
        <v>228</v>
      </c>
      <c r="AA25" s="5">
        <v>320</v>
      </c>
      <c r="AB25" s="5">
        <v>7243</v>
      </c>
      <c r="AC25" s="6">
        <v>2679</v>
      </c>
    </row>
    <row r="26" spans="1:29" x14ac:dyDescent="0.3">
      <c r="A26" s="23" t="s">
        <v>29</v>
      </c>
      <c r="B26" s="5">
        <v>23763</v>
      </c>
      <c r="C26" s="5">
        <v>935</v>
      </c>
      <c r="D26" s="5">
        <v>5461</v>
      </c>
      <c r="E26" s="5">
        <v>8</v>
      </c>
      <c r="F26" s="5">
        <v>4757</v>
      </c>
      <c r="G26" s="5">
        <v>12602</v>
      </c>
      <c r="H26" s="6" t="s">
        <v>12</v>
      </c>
      <c r="I26" s="5">
        <v>23821</v>
      </c>
      <c r="J26" s="5">
        <v>945</v>
      </c>
      <c r="K26" s="5">
        <v>5436</v>
      </c>
      <c r="L26" s="5">
        <v>8</v>
      </c>
      <c r="M26" s="5">
        <v>4748</v>
      </c>
      <c r="N26" s="5">
        <v>12684</v>
      </c>
      <c r="O26" s="6" t="s">
        <v>12</v>
      </c>
      <c r="P26" s="5">
        <v>23892</v>
      </c>
      <c r="Q26" s="5">
        <v>947</v>
      </c>
      <c r="R26" s="5">
        <v>5451</v>
      </c>
      <c r="S26" s="5">
        <v>8</v>
      </c>
      <c r="T26" s="5">
        <v>4755</v>
      </c>
      <c r="U26" s="5">
        <v>12731</v>
      </c>
      <c r="V26" s="6" t="s">
        <v>12</v>
      </c>
      <c r="W26" s="5">
        <v>23933</v>
      </c>
      <c r="X26" s="5">
        <v>944</v>
      </c>
      <c r="Y26" s="5">
        <v>5413</v>
      </c>
      <c r="Z26" s="5">
        <v>8</v>
      </c>
      <c r="AA26" s="5">
        <v>4744</v>
      </c>
      <c r="AB26" s="5">
        <v>12824</v>
      </c>
      <c r="AC26" s="6" t="s">
        <v>12</v>
      </c>
    </row>
    <row r="27" spans="1:29" ht="28.8" x14ac:dyDescent="0.3">
      <c r="A27" s="23" t="s">
        <v>30</v>
      </c>
      <c r="B27" s="5" t="s">
        <v>12</v>
      </c>
      <c r="C27" s="5" t="s">
        <v>12</v>
      </c>
      <c r="D27" s="5" t="s">
        <v>12</v>
      </c>
      <c r="E27" s="5" t="s">
        <v>12</v>
      </c>
      <c r="F27" s="5" t="s">
        <v>12</v>
      </c>
      <c r="G27" s="5" t="s">
        <v>12</v>
      </c>
      <c r="H27" s="6" t="s">
        <v>12</v>
      </c>
      <c r="I27" s="5" t="s">
        <v>12</v>
      </c>
      <c r="J27" s="5" t="s">
        <v>12</v>
      </c>
      <c r="K27" s="5" t="s">
        <v>12</v>
      </c>
      <c r="L27" s="5" t="s">
        <v>12</v>
      </c>
      <c r="M27" s="5" t="s">
        <v>12</v>
      </c>
      <c r="N27" s="5" t="s">
        <v>12</v>
      </c>
      <c r="O27" s="6" t="s">
        <v>12</v>
      </c>
      <c r="P27" s="5" t="s">
        <v>12</v>
      </c>
      <c r="Q27" s="5" t="s">
        <v>12</v>
      </c>
      <c r="R27" s="5" t="s">
        <v>12</v>
      </c>
      <c r="S27" s="5" t="s">
        <v>12</v>
      </c>
      <c r="T27" s="5" t="s">
        <v>12</v>
      </c>
      <c r="U27" s="5" t="s">
        <v>12</v>
      </c>
      <c r="V27" s="6" t="s">
        <v>12</v>
      </c>
      <c r="W27" s="5" t="s">
        <v>12</v>
      </c>
      <c r="X27" s="5" t="s">
        <v>12</v>
      </c>
      <c r="Y27" s="5" t="s">
        <v>12</v>
      </c>
      <c r="Z27" s="5" t="s">
        <v>12</v>
      </c>
      <c r="AA27" s="5" t="s">
        <v>12</v>
      </c>
      <c r="AB27" s="5" t="s">
        <v>12</v>
      </c>
      <c r="AC27" s="6" t="s">
        <v>12</v>
      </c>
    </row>
    <row r="28" spans="1:29" ht="15" thickBot="1" x14ac:dyDescent="0.35">
      <c r="A28" s="24" t="s">
        <v>31</v>
      </c>
      <c r="B28" s="8">
        <v>6</v>
      </c>
      <c r="C28" s="8" t="s">
        <v>12</v>
      </c>
      <c r="D28" s="8" t="s">
        <v>12</v>
      </c>
      <c r="E28" s="8" t="s">
        <v>12</v>
      </c>
      <c r="F28" s="8">
        <v>1</v>
      </c>
      <c r="G28" s="8">
        <v>5</v>
      </c>
      <c r="H28" s="9" t="s">
        <v>12</v>
      </c>
      <c r="I28" s="8">
        <v>6</v>
      </c>
      <c r="J28" s="8" t="s">
        <v>12</v>
      </c>
      <c r="K28" s="8" t="s">
        <v>12</v>
      </c>
      <c r="L28" s="8" t="s">
        <v>12</v>
      </c>
      <c r="M28" s="8">
        <v>1</v>
      </c>
      <c r="N28" s="8">
        <v>5</v>
      </c>
      <c r="O28" s="9" t="s">
        <v>12</v>
      </c>
      <c r="P28" s="8">
        <v>6</v>
      </c>
      <c r="Q28" s="8" t="s">
        <v>12</v>
      </c>
      <c r="R28" s="8" t="s">
        <v>12</v>
      </c>
      <c r="S28" s="8" t="s">
        <v>12</v>
      </c>
      <c r="T28" s="8">
        <v>1</v>
      </c>
      <c r="U28" s="8">
        <v>5</v>
      </c>
      <c r="V28" s="9" t="s">
        <v>12</v>
      </c>
      <c r="W28" s="8">
        <v>6</v>
      </c>
      <c r="X28" s="8" t="s">
        <v>12</v>
      </c>
      <c r="Y28" s="8" t="s">
        <v>12</v>
      </c>
      <c r="Z28" s="8" t="s">
        <v>12</v>
      </c>
      <c r="AA28" s="8">
        <v>1</v>
      </c>
      <c r="AB28" s="8">
        <v>5</v>
      </c>
      <c r="AC28" s="9" t="s">
        <v>12</v>
      </c>
    </row>
    <row r="29" spans="1:29" x14ac:dyDescent="0.3">
      <c r="A29" s="1" t="s">
        <v>32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 differentFirst="1">
    <oddHeader>&amp;L&amp;G</oddHeader>
    <firstHeader>&amp;L&amp;G</first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0E255-7B73-4E58-AFB8-625D2D961018}">
  <dimension ref="A2:AG29"/>
  <sheetViews>
    <sheetView showWhiteSpace="0" zoomScaleNormal="100" workbookViewId="0"/>
  </sheetViews>
  <sheetFormatPr defaultColWidth="9.109375" defaultRowHeight="14.4" x14ac:dyDescent="0.3"/>
  <cols>
    <col min="1" max="1" width="59.6640625" style="1" customWidth="1"/>
    <col min="2" max="2" width="8.6640625" style="1" customWidth="1"/>
    <col min="3" max="4" width="12.5546875" style="1" customWidth="1"/>
    <col min="5" max="5" width="8.88671875" style="1" customWidth="1"/>
    <col min="6" max="6" width="14.6640625" style="1" customWidth="1"/>
    <col min="7" max="7" width="8.44140625" style="1" customWidth="1"/>
    <col min="8" max="8" width="19.33203125" style="1" customWidth="1"/>
    <col min="9" max="9" width="8.6640625" style="1" customWidth="1"/>
    <col min="10" max="11" width="12.5546875" style="1" customWidth="1"/>
    <col min="12" max="12" width="8.33203125" style="1" customWidth="1"/>
    <col min="13" max="13" width="14.6640625" style="1" customWidth="1"/>
    <col min="14" max="14" width="8.44140625" style="1" customWidth="1"/>
    <col min="15" max="15" width="19.33203125" style="1" customWidth="1"/>
    <col min="16" max="16" width="8.6640625" style="1" customWidth="1"/>
    <col min="17" max="18" width="12.5546875" style="1" customWidth="1"/>
    <col min="19" max="19" width="8.33203125" style="1" customWidth="1"/>
    <col min="20" max="20" width="14.6640625" style="1" customWidth="1"/>
    <col min="21" max="21" width="8.44140625" style="1" customWidth="1"/>
    <col min="22" max="22" width="19.33203125" style="1" customWidth="1"/>
    <col min="23" max="23" width="8.6640625" style="1" customWidth="1"/>
    <col min="24" max="25" width="12.5546875" style="1" customWidth="1"/>
    <col min="26" max="26" width="8.33203125" style="1" customWidth="1"/>
    <col min="27" max="27" width="14.6640625" style="1" customWidth="1"/>
    <col min="28" max="28" width="8.44140625" style="1" customWidth="1"/>
    <col min="29" max="29" width="19.33203125" style="1" customWidth="1"/>
    <col min="30" max="16384" width="9.109375" style="1"/>
  </cols>
  <sheetData>
    <row r="2" spans="1:33" x14ac:dyDescent="0.3">
      <c r="A2" s="2" t="str">
        <f>UPPER("Poslovni subjekti v Poslovnem registru Slovenije po področjih dejavnosti SKD in po skupinah, po četrtletjih 2011")</f>
        <v>POSLOVNI SUBJEKTI V POSLOVNEM REGISTRU SLOVENIJE PO PODROČJIH DEJAVNOSTI SKD IN PO SKUPINAH, PO ČETRTLETJIH 2011</v>
      </c>
    </row>
    <row r="3" spans="1:33" x14ac:dyDescent="0.3">
      <c r="A3" s="2"/>
    </row>
    <row r="4" spans="1:33" ht="15" thickBot="1" x14ac:dyDescent="0.35">
      <c r="B4" s="28" t="s">
        <v>59</v>
      </c>
      <c r="C4" s="29"/>
      <c r="D4" s="29"/>
      <c r="E4" s="29"/>
      <c r="F4" s="29"/>
      <c r="G4" s="29"/>
      <c r="H4" s="29"/>
      <c r="I4" s="30" t="s">
        <v>60</v>
      </c>
      <c r="J4" s="28"/>
      <c r="K4" s="29"/>
      <c r="L4" s="29"/>
      <c r="M4" s="29"/>
      <c r="N4" s="29"/>
      <c r="O4" s="29"/>
      <c r="P4" s="29" t="s">
        <v>61</v>
      </c>
      <c r="Q4" s="30"/>
      <c r="R4" s="28"/>
      <c r="S4" s="29"/>
      <c r="T4" s="29"/>
      <c r="U4" s="29"/>
      <c r="V4" s="29"/>
      <c r="W4" s="29" t="s">
        <v>62</v>
      </c>
      <c r="X4" s="29"/>
      <c r="Y4" s="30"/>
      <c r="Z4" s="28"/>
      <c r="AA4" s="29"/>
      <c r="AB4" s="29"/>
      <c r="AC4" s="29"/>
      <c r="AD4" s="29"/>
      <c r="AE4" s="29"/>
      <c r="AF4" s="29"/>
      <c r="AG4" s="30"/>
    </row>
    <row r="5" spans="1:33" ht="72.599999999999994" thickBot="1" x14ac:dyDescent="0.35">
      <c r="A5" s="10" t="s">
        <v>1</v>
      </c>
      <c r="B5" s="11" t="s">
        <v>2</v>
      </c>
      <c r="C5" s="11" t="s">
        <v>33</v>
      </c>
      <c r="D5" s="11" t="s">
        <v>5</v>
      </c>
      <c r="E5" s="11" t="s">
        <v>6</v>
      </c>
      <c r="F5" s="11" t="s">
        <v>7</v>
      </c>
      <c r="G5" s="11" t="s">
        <v>8</v>
      </c>
      <c r="H5" s="12" t="s">
        <v>9</v>
      </c>
      <c r="I5" s="11" t="s">
        <v>2</v>
      </c>
      <c r="J5" s="11" t="s">
        <v>33</v>
      </c>
      <c r="K5" s="11" t="s">
        <v>5</v>
      </c>
      <c r="L5" s="11" t="s">
        <v>6</v>
      </c>
      <c r="M5" s="11" t="s">
        <v>7</v>
      </c>
      <c r="N5" s="11" t="s">
        <v>8</v>
      </c>
      <c r="O5" s="12" t="s">
        <v>9</v>
      </c>
      <c r="P5" s="11" t="s">
        <v>2</v>
      </c>
      <c r="Q5" s="11" t="s">
        <v>33</v>
      </c>
      <c r="R5" s="11" t="s">
        <v>5</v>
      </c>
      <c r="S5" s="11" t="s">
        <v>6</v>
      </c>
      <c r="T5" s="11" t="s">
        <v>7</v>
      </c>
      <c r="U5" s="11" t="s">
        <v>8</v>
      </c>
      <c r="V5" s="12" t="s">
        <v>9</v>
      </c>
      <c r="W5" s="11" t="s">
        <v>2</v>
      </c>
      <c r="X5" s="11" t="s">
        <v>33</v>
      </c>
      <c r="Y5" s="11" t="s">
        <v>5</v>
      </c>
      <c r="Z5" s="11" t="s">
        <v>6</v>
      </c>
      <c r="AA5" s="11" t="s">
        <v>7</v>
      </c>
      <c r="AB5" s="11" t="s">
        <v>8</v>
      </c>
      <c r="AC5" s="12" t="s">
        <v>9</v>
      </c>
    </row>
    <row r="6" spans="1:33" ht="15" thickBot="1" x14ac:dyDescent="0.35">
      <c r="A6" s="13">
        <v>1</v>
      </c>
      <c r="B6" s="14" t="s">
        <v>34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5">
        <v>8</v>
      </c>
      <c r="I6" s="14" t="s">
        <v>34</v>
      </c>
      <c r="J6" s="14">
        <v>3</v>
      </c>
      <c r="K6" s="14">
        <v>4</v>
      </c>
      <c r="L6" s="14">
        <v>5</v>
      </c>
      <c r="M6" s="14">
        <v>6</v>
      </c>
      <c r="N6" s="14">
        <v>7</v>
      </c>
      <c r="O6" s="15">
        <v>8</v>
      </c>
      <c r="P6" s="14" t="s">
        <v>34</v>
      </c>
      <c r="Q6" s="14">
        <v>3</v>
      </c>
      <c r="R6" s="14">
        <v>4</v>
      </c>
      <c r="S6" s="14">
        <v>5</v>
      </c>
      <c r="T6" s="14">
        <v>6</v>
      </c>
      <c r="U6" s="14">
        <v>7</v>
      </c>
      <c r="V6" s="15">
        <v>8</v>
      </c>
      <c r="W6" s="14" t="s">
        <v>34</v>
      </c>
      <c r="X6" s="14">
        <v>3</v>
      </c>
      <c r="Y6" s="14">
        <v>4</v>
      </c>
      <c r="Z6" s="14">
        <v>5</v>
      </c>
      <c r="AA6" s="14">
        <v>6</v>
      </c>
      <c r="AB6" s="14">
        <v>7</v>
      </c>
      <c r="AC6" s="15">
        <v>8</v>
      </c>
    </row>
    <row r="7" spans="1:33" ht="15" thickBot="1" x14ac:dyDescent="0.35">
      <c r="A7" s="16" t="s">
        <v>2</v>
      </c>
      <c r="B7" s="17">
        <v>183420</v>
      </c>
      <c r="C7" s="18">
        <v>62575</v>
      </c>
      <c r="D7" s="18">
        <v>76837</v>
      </c>
      <c r="E7" s="18">
        <v>2837</v>
      </c>
      <c r="F7" s="18">
        <v>7661</v>
      </c>
      <c r="G7" s="18">
        <v>22099</v>
      </c>
      <c r="H7" s="19">
        <v>11411</v>
      </c>
      <c r="I7" s="17">
        <v>185047</v>
      </c>
      <c r="J7" s="18">
        <v>63140</v>
      </c>
      <c r="K7" s="18">
        <v>77622</v>
      </c>
      <c r="L7" s="18">
        <v>2835</v>
      </c>
      <c r="M7" s="18">
        <v>7704</v>
      </c>
      <c r="N7" s="18">
        <v>22181</v>
      </c>
      <c r="O7" s="19">
        <v>11565</v>
      </c>
      <c r="P7" s="17">
        <v>185456</v>
      </c>
      <c r="Q7" s="18">
        <v>63821</v>
      </c>
      <c r="R7" s="18">
        <v>77221</v>
      </c>
      <c r="S7" s="18">
        <v>2833</v>
      </c>
      <c r="T7" s="18">
        <v>7745</v>
      </c>
      <c r="U7" s="18">
        <v>22254</v>
      </c>
      <c r="V7" s="19">
        <v>11582</v>
      </c>
      <c r="W7" s="17">
        <v>185585</v>
      </c>
      <c r="X7" s="18">
        <v>63514</v>
      </c>
      <c r="Y7" s="18">
        <v>77415</v>
      </c>
      <c r="Z7" s="18">
        <v>2828</v>
      </c>
      <c r="AA7" s="18">
        <v>7800</v>
      </c>
      <c r="AB7" s="18">
        <v>22374</v>
      </c>
      <c r="AC7" s="19">
        <v>11654</v>
      </c>
    </row>
    <row r="8" spans="1:33" x14ac:dyDescent="0.3">
      <c r="A8" s="22" t="s">
        <v>10</v>
      </c>
      <c r="B8" s="3">
        <v>3394</v>
      </c>
      <c r="C8" s="3">
        <v>495</v>
      </c>
      <c r="D8" s="3">
        <v>747</v>
      </c>
      <c r="E8" s="3">
        <v>2</v>
      </c>
      <c r="F8" s="3">
        <v>445</v>
      </c>
      <c r="G8" s="3">
        <v>519</v>
      </c>
      <c r="H8" s="4">
        <v>1186</v>
      </c>
      <c r="I8" s="3">
        <v>3450</v>
      </c>
      <c r="J8" s="3">
        <v>500</v>
      </c>
      <c r="K8" s="3">
        <v>765</v>
      </c>
      <c r="L8" s="3">
        <v>2</v>
      </c>
      <c r="M8" s="3">
        <v>448</v>
      </c>
      <c r="N8" s="3">
        <v>519</v>
      </c>
      <c r="O8" s="4">
        <v>1216</v>
      </c>
      <c r="P8" s="3">
        <v>3461</v>
      </c>
      <c r="Q8" s="3">
        <v>499</v>
      </c>
      <c r="R8" s="3">
        <v>761</v>
      </c>
      <c r="S8" s="3">
        <v>2</v>
      </c>
      <c r="T8" s="3">
        <v>452</v>
      </c>
      <c r="U8" s="3">
        <v>519</v>
      </c>
      <c r="V8" s="4">
        <v>1228</v>
      </c>
      <c r="W8" s="3">
        <v>3467</v>
      </c>
      <c r="X8" s="3">
        <v>487</v>
      </c>
      <c r="Y8" s="3">
        <v>769</v>
      </c>
      <c r="Z8" s="3">
        <v>1</v>
      </c>
      <c r="AA8" s="3">
        <v>454</v>
      </c>
      <c r="AB8" s="3">
        <v>519</v>
      </c>
      <c r="AC8" s="4">
        <v>1237</v>
      </c>
    </row>
    <row r="9" spans="1:33" x14ac:dyDescent="0.3">
      <c r="A9" s="23" t="s">
        <v>11</v>
      </c>
      <c r="B9" s="5">
        <v>123</v>
      </c>
      <c r="C9" s="5">
        <v>80</v>
      </c>
      <c r="D9" s="5">
        <v>40</v>
      </c>
      <c r="E9" s="5" t="s">
        <v>12</v>
      </c>
      <c r="F9" s="5" t="s">
        <v>12</v>
      </c>
      <c r="G9" s="5" t="s">
        <v>12</v>
      </c>
      <c r="H9" s="6">
        <v>3</v>
      </c>
      <c r="I9" s="5">
        <v>123</v>
      </c>
      <c r="J9" s="5">
        <v>80</v>
      </c>
      <c r="K9" s="5">
        <v>40</v>
      </c>
      <c r="L9" s="5" t="s">
        <v>12</v>
      </c>
      <c r="M9" s="5" t="s">
        <v>12</v>
      </c>
      <c r="N9" s="5" t="s">
        <v>12</v>
      </c>
      <c r="O9" s="6">
        <v>3</v>
      </c>
      <c r="P9" s="5">
        <v>127</v>
      </c>
      <c r="Q9" s="5">
        <v>81</v>
      </c>
      <c r="R9" s="5">
        <v>43</v>
      </c>
      <c r="S9" s="5" t="s">
        <v>12</v>
      </c>
      <c r="T9" s="5" t="s">
        <v>12</v>
      </c>
      <c r="U9" s="5" t="s">
        <v>12</v>
      </c>
      <c r="V9" s="6">
        <v>3</v>
      </c>
      <c r="W9" s="5">
        <v>124</v>
      </c>
      <c r="X9" s="5">
        <v>80</v>
      </c>
      <c r="Y9" s="5">
        <v>41</v>
      </c>
      <c r="Z9" s="5" t="s">
        <v>12</v>
      </c>
      <c r="AA9" s="5" t="s">
        <v>12</v>
      </c>
      <c r="AB9" s="5" t="s">
        <v>12</v>
      </c>
      <c r="AC9" s="6">
        <v>3</v>
      </c>
    </row>
    <row r="10" spans="1:33" x14ac:dyDescent="0.3">
      <c r="A10" s="23" t="s">
        <v>13</v>
      </c>
      <c r="B10" s="5">
        <v>18411</v>
      </c>
      <c r="C10" s="5">
        <v>7529</v>
      </c>
      <c r="D10" s="5">
        <v>9668</v>
      </c>
      <c r="E10" s="5">
        <v>5</v>
      </c>
      <c r="F10" s="5">
        <v>34</v>
      </c>
      <c r="G10" s="5" t="s">
        <v>12</v>
      </c>
      <c r="H10" s="6">
        <v>1175</v>
      </c>
      <c r="I10" s="5">
        <v>18564</v>
      </c>
      <c r="J10" s="5">
        <v>7582</v>
      </c>
      <c r="K10" s="5">
        <v>9695</v>
      </c>
      <c r="L10" s="5">
        <v>5</v>
      </c>
      <c r="M10" s="5">
        <v>37</v>
      </c>
      <c r="N10" s="5" t="s">
        <v>12</v>
      </c>
      <c r="O10" s="6">
        <v>1245</v>
      </c>
      <c r="P10" s="5">
        <v>18585</v>
      </c>
      <c r="Q10" s="5">
        <v>7622</v>
      </c>
      <c r="R10" s="5">
        <v>9642</v>
      </c>
      <c r="S10" s="5">
        <v>5</v>
      </c>
      <c r="T10" s="5">
        <v>38</v>
      </c>
      <c r="U10" s="5" t="s">
        <v>12</v>
      </c>
      <c r="V10" s="6">
        <v>1278</v>
      </c>
      <c r="W10" s="5">
        <v>18689</v>
      </c>
      <c r="X10" s="5">
        <v>7661</v>
      </c>
      <c r="Y10" s="5">
        <v>9648</v>
      </c>
      <c r="Z10" s="5">
        <v>4</v>
      </c>
      <c r="AA10" s="5">
        <v>42</v>
      </c>
      <c r="AB10" s="5" t="s">
        <v>12</v>
      </c>
      <c r="AC10" s="6">
        <v>1334</v>
      </c>
    </row>
    <row r="11" spans="1:33" x14ac:dyDescent="0.3">
      <c r="A11" s="23" t="s">
        <v>14</v>
      </c>
      <c r="B11" s="5">
        <v>963</v>
      </c>
      <c r="C11" s="5">
        <v>430</v>
      </c>
      <c r="D11" s="5">
        <v>297</v>
      </c>
      <c r="E11" s="5">
        <v>1</v>
      </c>
      <c r="F11" s="5">
        <v>4</v>
      </c>
      <c r="G11" s="5" t="s">
        <v>12</v>
      </c>
      <c r="H11" s="6">
        <v>231</v>
      </c>
      <c r="I11" s="5">
        <v>1035</v>
      </c>
      <c r="J11" s="5">
        <v>463</v>
      </c>
      <c r="K11" s="5">
        <v>316</v>
      </c>
      <c r="L11" s="5">
        <v>1</v>
      </c>
      <c r="M11" s="5">
        <v>4</v>
      </c>
      <c r="N11" s="5" t="s">
        <v>12</v>
      </c>
      <c r="O11" s="6">
        <v>251</v>
      </c>
      <c r="P11" s="5">
        <v>1130</v>
      </c>
      <c r="Q11" s="5">
        <v>517</v>
      </c>
      <c r="R11" s="5">
        <v>329</v>
      </c>
      <c r="S11" s="5">
        <v>1</v>
      </c>
      <c r="T11" s="5">
        <v>4</v>
      </c>
      <c r="U11" s="5" t="s">
        <v>12</v>
      </c>
      <c r="V11" s="6">
        <v>279</v>
      </c>
      <c r="W11" s="5">
        <v>1228</v>
      </c>
      <c r="X11" s="5">
        <v>551</v>
      </c>
      <c r="Y11" s="5">
        <v>345</v>
      </c>
      <c r="Z11" s="5">
        <v>1</v>
      </c>
      <c r="AA11" s="5">
        <v>4</v>
      </c>
      <c r="AB11" s="5" t="s">
        <v>12</v>
      </c>
      <c r="AC11" s="6">
        <v>327</v>
      </c>
    </row>
    <row r="12" spans="1:33" x14ac:dyDescent="0.3">
      <c r="A12" s="23" t="s">
        <v>15</v>
      </c>
      <c r="B12" s="5">
        <v>452</v>
      </c>
      <c r="C12" s="5">
        <v>342</v>
      </c>
      <c r="D12" s="5">
        <v>100</v>
      </c>
      <c r="E12" s="5">
        <v>1</v>
      </c>
      <c r="F12" s="5">
        <v>4</v>
      </c>
      <c r="G12" s="5" t="s">
        <v>12</v>
      </c>
      <c r="H12" s="6">
        <v>5</v>
      </c>
      <c r="I12" s="5">
        <v>472</v>
      </c>
      <c r="J12" s="5">
        <v>353</v>
      </c>
      <c r="K12" s="5">
        <v>109</v>
      </c>
      <c r="L12" s="5">
        <v>1</v>
      </c>
      <c r="M12" s="5">
        <v>4</v>
      </c>
      <c r="N12" s="5" t="s">
        <v>12</v>
      </c>
      <c r="O12" s="6">
        <v>5</v>
      </c>
      <c r="P12" s="5">
        <v>476</v>
      </c>
      <c r="Q12" s="5">
        <v>353</v>
      </c>
      <c r="R12" s="5">
        <v>113</v>
      </c>
      <c r="S12" s="5">
        <v>1</v>
      </c>
      <c r="T12" s="5">
        <v>4</v>
      </c>
      <c r="U12" s="5" t="s">
        <v>12</v>
      </c>
      <c r="V12" s="6">
        <v>5</v>
      </c>
      <c r="W12" s="5">
        <v>485</v>
      </c>
      <c r="X12" s="5">
        <v>359</v>
      </c>
      <c r="Y12" s="5">
        <v>116</v>
      </c>
      <c r="Z12" s="5">
        <v>1</v>
      </c>
      <c r="AA12" s="5">
        <v>4</v>
      </c>
      <c r="AB12" s="5" t="s">
        <v>12</v>
      </c>
      <c r="AC12" s="6">
        <v>5</v>
      </c>
    </row>
    <row r="13" spans="1:33" x14ac:dyDescent="0.3">
      <c r="A13" s="23" t="s">
        <v>16</v>
      </c>
      <c r="B13" s="5">
        <v>21750</v>
      </c>
      <c r="C13" s="5">
        <v>8924</v>
      </c>
      <c r="D13" s="5">
        <v>12817</v>
      </c>
      <c r="E13" s="5" t="s">
        <v>12</v>
      </c>
      <c r="F13" s="5">
        <v>1</v>
      </c>
      <c r="G13" s="5" t="s">
        <v>12</v>
      </c>
      <c r="H13" s="6">
        <v>8</v>
      </c>
      <c r="I13" s="5">
        <v>21923</v>
      </c>
      <c r="J13" s="5">
        <v>8993</v>
      </c>
      <c r="K13" s="5">
        <v>12919</v>
      </c>
      <c r="L13" s="5" t="s">
        <v>12</v>
      </c>
      <c r="M13" s="5">
        <v>1</v>
      </c>
      <c r="N13" s="5" t="s">
        <v>12</v>
      </c>
      <c r="O13" s="6">
        <v>10</v>
      </c>
      <c r="P13" s="5">
        <v>21850</v>
      </c>
      <c r="Q13" s="5">
        <v>9084</v>
      </c>
      <c r="R13" s="5">
        <v>12753</v>
      </c>
      <c r="S13" s="5" t="s">
        <v>12</v>
      </c>
      <c r="T13" s="5">
        <v>3</v>
      </c>
      <c r="U13" s="5" t="s">
        <v>12</v>
      </c>
      <c r="V13" s="6">
        <v>10</v>
      </c>
      <c r="W13" s="5">
        <v>21197</v>
      </c>
      <c r="X13" s="5">
        <v>8629</v>
      </c>
      <c r="Y13" s="5">
        <v>12555</v>
      </c>
      <c r="Z13" s="5" t="s">
        <v>12</v>
      </c>
      <c r="AA13" s="5">
        <v>3</v>
      </c>
      <c r="AB13" s="5" t="s">
        <v>12</v>
      </c>
      <c r="AC13" s="6">
        <v>10</v>
      </c>
    </row>
    <row r="14" spans="1:33" x14ac:dyDescent="0.3">
      <c r="A14" s="23" t="s">
        <v>17</v>
      </c>
      <c r="B14" s="5">
        <v>26856</v>
      </c>
      <c r="C14" s="5">
        <v>15270</v>
      </c>
      <c r="D14" s="5">
        <v>11440</v>
      </c>
      <c r="E14" s="5">
        <v>25</v>
      </c>
      <c r="F14" s="5">
        <v>7</v>
      </c>
      <c r="G14" s="5">
        <v>1</v>
      </c>
      <c r="H14" s="6">
        <v>113</v>
      </c>
      <c r="I14" s="5">
        <v>27093</v>
      </c>
      <c r="J14" s="5">
        <v>15365</v>
      </c>
      <c r="K14" s="5">
        <v>11569</v>
      </c>
      <c r="L14" s="5">
        <v>25</v>
      </c>
      <c r="M14" s="5">
        <v>7</v>
      </c>
      <c r="N14" s="5">
        <v>1</v>
      </c>
      <c r="O14" s="6">
        <v>126</v>
      </c>
      <c r="P14" s="5">
        <v>27195</v>
      </c>
      <c r="Q14" s="5">
        <v>15497</v>
      </c>
      <c r="R14" s="5">
        <v>11525</v>
      </c>
      <c r="S14" s="5">
        <v>25</v>
      </c>
      <c r="T14" s="5">
        <v>11</v>
      </c>
      <c r="U14" s="5">
        <v>1</v>
      </c>
      <c r="V14" s="6">
        <v>136</v>
      </c>
      <c r="W14" s="5">
        <v>27155</v>
      </c>
      <c r="X14" s="5">
        <v>15426</v>
      </c>
      <c r="Y14" s="5">
        <v>11546</v>
      </c>
      <c r="Z14" s="5">
        <v>25</v>
      </c>
      <c r="AA14" s="5">
        <v>11</v>
      </c>
      <c r="AB14" s="5">
        <v>1</v>
      </c>
      <c r="AC14" s="6">
        <v>146</v>
      </c>
    </row>
    <row r="15" spans="1:33" x14ac:dyDescent="0.3">
      <c r="A15" s="23" t="s">
        <v>18</v>
      </c>
      <c r="B15" s="5">
        <v>8981</v>
      </c>
      <c r="C15" s="5">
        <v>2853</v>
      </c>
      <c r="D15" s="5">
        <v>6092</v>
      </c>
      <c r="E15" s="5">
        <v>2</v>
      </c>
      <c r="F15" s="5">
        <v>2</v>
      </c>
      <c r="G15" s="5">
        <v>1</v>
      </c>
      <c r="H15" s="6">
        <v>31</v>
      </c>
      <c r="I15" s="5">
        <v>8973</v>
      </c>
      <c r="J15" s="5">
        <v>2889</v>
      </c>
      <c r="K15" s="5">
        <v>6045</v>
      </c>
      <c r="L15" s="5">
        <v>2</v>
      </c>
      <c r="M15" s="5">
        <v>3</v>
      </c>
      <c r="N15" s="5">
        <v>1</v>
      </c>
      <c r="O15" s="6">
        <v>33</v>
      </c>
      <c r="P15" s="5">
        <v>8984</v>
      </c>
      <c r="Q15" s="5">
        <v>2927</v>
      </c>
      <c r="R15" s="5">
        <v>6016</v>
      </c>
      <c r="S15" s="5">
        <v>2</v>
      </c>
      <c r="T15" s="5">
        <v>3</v>
      </c>
      <c r="U15" s="5">
        <v>1</v>
      </c>
      <c r="V15" s="6">
        <v>35</v>
      </c>
      <c r="W15" s="5">
        <v>8968</v>
      </c>
      <c r="X15" s="5">
        <v>2940</v>
      </c>
      <c r="Y15" s="5">
        <v>5985</v>
      </c>
      <c r="Z15" s="5">
        <v>4</v>
      </c>
      <c r="AA15" s="5">
        <v>3</v>
      </c>
      <c r="AB15" s="5">
        <v>1</v>
      </c>
      <c r="AC15" s="6">
        <v>35</v>
      </c>
    </row>
    <row r="16" spans="1:33" x14ac:dyDescent="0.3">
      <c r="A16" s="23" t="s">
        <v>19</v>
      </c>
      <c r="B16" s="5">
        <v>9974</v>
      </c>
      <c r="C16" s="5">
        <v>2919</v>
      </c>
      <c r="D16" s="5">
        <v>5410</v>
      </c>
      <c r="E16" s="5">
        <v>20</v>
      </c>
      <c r="F16" s="5">
        <v>15</v>
      </c>
      <c r="G16" s="5">
        <v>1</v>
      </c>
      <c r="H16" s="6">
        <v>1609</v>
      </c>
      <c r="I16" s="5">
        <v>10198</v>
      </c>
      <c r="J16" s="5">
        <v>2931</v>
      </c>
      <c r="K16" s="5">
        <v>5482</v>
      </c>
      <c r="L16" s="5">
        <v>20</v>
      </c>
      <c r="M16" s="5">
        <v>15</v>
      </c>
      <c r="N16" s="5">
        <v>1</v>
      </c>
      <c r="O16" s="6">
        <v>1749</v>
      </c>
      <c r="P16" s="5">
        <v>10165</v>
      </c>
      <c r="Q16" s="5">
        <v>2985</v>
      </c>
      <c r="R16" s="5">
        <v>5463</v>
      </c>
      <c r="S16" s="5">
        <v>20</v>
      </c>
      <c r="T16" s="5">
        <v>15</v>
      </c>
      <c r="U16" s="5">
        <v>1</v>
      </c>
      <c r="V16" s="6">
        <v>1681</v>
      </c>
      <c r="W16" s="5">
        <v>10093</v>
      </c>
      <c r="X16" s="5">
        <v>2976</v>
      </c>
      <c r="Y16" s="5">
        <v>5441</v>
      </c>
      <c r="Z16" s="5">
        <v>20</v>
      </c>
      <c r="AA16" s="5">
        <v>16</v>
      </c>
      <c r="AB16" s="5">
        <v>1</v>
      </c>
      <c r="AC16" s="6">
        <v>1639</v>
      </c>
    </row>
    <row r="17" spans="1:29" x14ac:dyDescent="0.3">
      <c r="A17" s="23" t="s">
        <v>20</v>
      </c>
      <c r="B17" s="5">
        <v>6755</v>
      </c>
      <c r="C17" s="5">
        <v>3205</v>
      </c>
      <c r="D17" s="5">
        <v>3278</v>
      </c>
      <c r="E17" s="5">
        <v>18</v>
      </c>
      <c r="F17" s="5">
        <v>192</v>
      </c>
      <c r="G17" s="5">
        <v>9</v>
      </c>
      <c r="H17" s="6">
        <v>53</v>
      </c>
      <c r="I17" s="5">
        <v>6833</v>
      </c>
      <c r="J17" s="5">
        <v>3231</v>
      </c>
      <c r="K17" s="5">
        <v>3333</v>
      </c>
      <c r="L17" s="5">
        <v>17</v>
      </c>
      <c r="M17" s="5">
        <v>192</v>
      </c>
      <c r="N17" s="5">
        <v>10</v>
      </c>
      <c r="O17" s="6">
        <v>50</v>
      </c>
      <c r="P17" s="5">
        <v>6870</v>
      </c>
      <c r="Q17" s="5">
        <v>3278</v>
      </c>
      <c r="R17" s="5">
        <v>3318</v>
      </c>
      <c r="S17" s="5">
        <v>18</v>
      </c>
      <c r="T17" s="5">
        <v>197</v>
      </c>
      <c r="U17" s="5">
        <v>10</v>
      </c>
      <c r="V17" s="6">
        <v>49</v>
      </c>
      <c r="W17" s="5">
        <v>6935</v>
      </c>
      <c r="X17" s="5">
        <v>3305</v>
      </c>
      <c r="Y17" s="5">
        <v>3356</v>
      </c>
      <c r="Z17" s="5">
        <v>18</v>
      </c>
      <c r="AA17" s="5">
        <v>199</v>
      </c>
      <c r="AB17" s="5">
        <v>10</v>
      </c>
      <c r="AC17" s="6">
        <v>47</v>
      </c>
    </row>
    <row r="18" spans="1:29" x14ac:dyDescent="0.3">
      <c r="A18" s="23" t="s">
        <v>21</v>
      </c>
      <c r="B18" s="5">
        <v>2510</v>
      </c>
      <c r="C18" s="5">
        <v>1315</v>
      </c>
      <c r="D18" s="5">
        <v>1186</v>
      </c>
      <c r="E18" s="5">
        <v>3</v>
      </c>
      <c r="F18" s="5">
        <v>6</v>
      </c>
      <c r="G18" s="5" t="s">
        <v>12</v>
      </c>
      <c r="H18" s="6" t="s">
        <v>12</v>
      </c>
      <c r="I18" s="5">
        <v>2513</v>
      </c>
      <c r="J18" s="5">
        <v>1324</v>
      </c>
      <c r="K18" s="5">
        <v>1180</v>
      </c>
      <c r="L18" s="5">
        <v>3</v>
      </c>
      <c r="M18" s="5">
        <v>6</v>
      </c>
      <c r="N18" s="5" t="s">
        <v>12</v>
      </c>
      <c r="O18" s="6" t="s">
        <v>12</v>
      </c>
      <c r="P18" s="5">
        <v>2505</v>
      </c>
      <c r="Q18" s="5">
        <v>1337</v>
      </c>
      <c r="R18" s="5">
        <v>1159</v>
      </c>
      <c r="S18" s="5">
        <v>3</v>
      </c>
      <c r="T18" s="5">
        <v>6</v>
      </c>
      <c r="U18" s="5" t="s">
        <v>12</v>
      </c>
      <c r="V18" s="6" t="s">
        <v>12</v>
      </c>
      <c r="W18" s="5">
        <v>2500</v>
      </c>
      <c r="X18" s="5">
        <v>1339</v>
      </c>
      <c r="Y18" s="5">
        <v>1153</v>
      </c>
      <c r="Z18" s="5">
        <v>3</v>
      </c>
      <c r="AA18" s="5">
        <v>5</v>
      </c>
      <c r="AB18" s="5" t="s">
        <v>12</v>
      </c>
      <c r="AC18" s="6" t="s">
        <v>12</v>
      </c>
    </row>
    <row r="19" spans="1:29" x14ac:dyDescent="0.3">
      <c r="A19" s="23" t="s">
        <v>22</v>
      </c>
      <c r="B19" s="5">
        <v>2810</v>
      </c>
      <c r="C19" s="5">
        <v>2006</v>
      </c>
      <c r="D19" s="5">
        <v>614</v>
      </c>
      <c r="E19" s="5">
        <v>7</v>
      </c>
      <c r="F19" s="5">
        <v>174</v>
      </c>
      <c r="G19" s="5" t="s">
        <v>12</v>
      </c>
      <c r="H19" s="6">
        <v>9</v>
      </c>
      <c r="I19" s="5">
        <v>2825</v>
      </c>
      <c r="J19" s="5">
        <v>2023</v>
      </c>
      <c r="K19" s="5">
        <v>617</v>
      </c>
      <c r="L19" s="5">
        <v>6</v>
      </c>
      <c r="M19" s="5">
        <v>169</v>
      </c>
      <c r="N19" s="5" t="s">
        <v>12</v>
      </c>
      <c r="O19" s="6">
        <v>10</v>
      </c>
      <c r="P19" s="5">
        <v>2840</v>
      </c>
      <c r="Q19" s="5">
        <v>2041</v>
      </c>
      <c r="R19" s="5">
        <v>615</v>
      </c>
      <c r="S19" s="5">
        <v>6</v>
      </c>
      <c r="T19" s="5">
        <v>168</v>
      </c>
      <c r="U19" s="5" t="s">
        <v>12</v>
      </c>
      <c r="V19" s="6">
        <v>10</v>
      </c>
      <c r="W19" s="5">
        <v>2871</v>
      </c>
      <c r="X19" s="5">
        <v>2060</v>
      </c>
      <c r="Y19" s="5">
        <v>626</v>
      </c>
      <c r="Z19" s="5">
        <v>6</v>
      </c>
      <c r="AA19" s="5">
        <v>169</v>
      </c>
      <c r="AB19" s="5" t="s">
        <v>12</v>
      </c>
      <c r="AC19" s="6">
        <v>10</v>
      </c>
    </row>
    <row r="20" spans="1:29" x14ac:dyDescent="0.3">
      <c r="A20" s="23" t="s">
        <v>23</v>
      </c>
      <c r="B20" s="5">
        <v>26016</v>
      </c>
      <c r="C20" s="5">
        <v>12118</v>
      </c>
      <c r="D20" s="5">
        <v>11502</v>
      </c>
      <c r="E20" s="5">
        <v>55</v>
      </c>
      <c r="F20" s="5">
        <v>616</v>
      </c>
      <c r="G20" s="5">
        <v>5</v>
      </c>
      <c r="H20" s="6">
        <v>1720</v>
      </c>
      <c r="I20" s="5">
        <v>26319</v>
      </c>
      <c r="J20" s="5">
        <v>12245</v>
      </c>
      <c r="K20" s="5">
        <v>11668</v>
      </c>
      <c r="L20" s="5">
        <v>55</v>
      </c>
      <c r="M20" s="5">
        <v>623</v>
      </c>
      <c r="N20" s="5">
        <v>7</v>
      </c>
      <c r="O20" s="6">
        <v>1721</v>
      </c>
      <c r="P20" s="5">
        <v>26416</v>
      </c>
      <c r="Q20" s="5">
        <v>12379</v>
      </c>
      <c r="R20" s="5">
        <v>11629</v>
      </c>
      <c r="S20" s="5">
        <v>53</v>
      </c>
      <c r="T20" s="5">
        <v>638</v>
      </c>
      <c r="U20" s="5">
        <v>7</v>
      </c>
      <c r="V20" s="6">
        <v>1710</v>
      </c>
      <c r="W20" s="5">
        <v>26627</v>
      </c>
      <c r="X20" s="5">
        <v>12457</v>
      </c>
      <c r="Y20" s="5">
        <v>11753</v>
      </c>
      <c r="Z20" s="5">
        <v>54</v>
      </c>
      <c r="AA20" s="5">
        <v>645</v>
      </c>
      <c r="AB20" s="5">
        <v>7</v>
      </c>
      <c r="AC20" s="6">
        <v>1711</v>
      </c>
    </row>
    <row r="21" spans="1:29" x14ac:dyDescent="0.3">
      <c r="A21" s="23" t="s">
        <v>24</v>
      </c>
      <c r="B21" s="5">
        <v>5746</v>
      </c>
      <c r="C21" s="5">
        <v>1908</v>
      </c>
      <c r="D21" s="5">
        <v>3074</v>
      </c>
      <c r="E21" s="5">
        <v>16</v>
      </c>
      <c r="F21" s="5">
        <v>71</v>
      </c>
      <c r="G21" s="5">
        <v>6</v>
      </c>
      <c r="H21" s="6">
        <v>671</v>
      </c>
      <c r="I21" s="5">
        <v>5855</v>
      </c>
      <c r="J21" s="5">
        <v>1929</v>
      </c>
      <c r="K21" s="5">
        <v>3165</v>
      </c>
      <c r="L21" s="5">
        <v>16</v>
      </c>
      <c r="M21" s="5">
        <v>75</v>
      </c>
      <c r="N21" s="5">
        <v>6</v>
      </c>
      <c r="O21" s="6">
        <v>664</v>
      </c>
      <c r="P21" s="5">
        <v>5826</v>
      </c>
      <c r="Q21" s="5">
        <v>1948</v>
      </c>
      <c r="R21" s="5">
        <v>3116</v>
      </c>
      <c r="S21" s="5">
        <v>16</v>
      </c>
      <c r="T21" s="5">
        <v>75</v>
      </c>
      <c r="U21" s="5">
        <v>10</v>
      </c>
      <c r="V21" s="6">
        <v>661</v>
      </c>
      <c r="W21" s="5">
        <v>5856</v>
      </c>
      <c r="X21" s="5">
        <v>1936</v>
      </c>
      <c r="Y21" s="5">
        <v>3147</v>
      </c>
      <c r="Z21" s="5">
        <v>15</v>
      </c>
      <c r="AA21" s="5">
        <v>73</v>
      </c>
      <c r="AB21" s="5">
        <v>10</v>
      </c>
      <c r="AC21" s="6">
        <v>675</v>
      </c>
    </row>
    <row r="22" spans="1:29" ht="28.8" x14ac:dyDescent="0.3">
      <c r="A22" s="23" t="s">
        <v>25</v>
      </c>
      <c r="B22" s="5">
        <v>2898</v>
      </c>
      <c r="C22" s="5">
        <v>10</v>
      </c>
      <c r="D22" s="5">
        <v>32</v>
      </c>
      <c r="E22" s="5">
        <v>1343</v>
      </c>
      <c r="F22" s="5">
        <v>26</v>
      </c>
      <c r="G22" s="5">
        <v>1487</v>
      </c>
      <c r="H22" s="6" t="s">
        <v>12</v>
      </c>
      <c r="I22" s="5">
        <v>2895</v>
      </c>
      <c r="J22" s="5">
        <v>10</v>
      </c>
      <c r="K22" s="5">
        <v>31</v>
      </c>
      <c r="L22" s="5">
        <v>1342</v>
      </c>
      <c r="M22" s="5">
        <v>26</v>
      </c>
      <c r="N22" s="5">
        <v>1486</v>
      </c>
      <c r="O22" s="6" t="s">
        <v>12</v>
      </c>
      <c r="P22" s="5">
        <v>2892</v>
      </c>
      <c r="Q22" s="5">
        <v>10</v>
      </c>
      <c r="R22" s="5">
        <v>30</v>
      </c>
      <c r="S22" s="5">
        <v>1340</v>
      </c>
      <c r="T22" s="5">
        <v>26</v>
      </c>
      <c r="U22" s="5">
        <v>1486</v>
      </c>
      <c r="V22" s="6" t="s">
        <v>12</v>
      </c>
      <c r="W22" s="5">
        <v>2887</v>
      </c>
      <c r="X22" s="5">
        <v>10</v>
      </c>
      <c r="Y22" s="5">
        <v>29</v>
      </c>
      <c r="Z22" s="5">
        <v>1341</v>
      </c>
      <c r="AA22" s="5">
        <v>25</v>
      </c>
      <c r="AB22" s="5">
        <v>1482</v>
      </c>
      <c r="AC22" s="6" t="s">
        <v>12</v>
      </c>
    </row>
    <row r="23" spans="1:29" x14ac:dyDescent="0.3">
      <c r="A23" s="23" t="s">
        <v>26</v>
      </c>
      <c r="B23" s="5">
        <v>4338</v>
      </c>
      <c r="C23" s="5">
        <v>655</v>
      </c>
      <c r="D23" s="5">
        <v>1831</v>
      </c>
      <c r="E23" s="5">
        <v>849</v>
      </c>
      <c r="F23" s="5">
        <v>509</v>
      </c>
      <c r="G23" s="5">
        <v>187</v>
      </c>
      <c r="H23" s="6">
        <v>307</v>
      </c>
      <c r="I23" s="5">
        <v>4383</v>
      </c>
      <c r="J23" s="5">
        <v>669</v>
      </c>
      <c r="K23" s="5">
        <v>1851</v>
      </c>
      <c r="L23" s="5">
        <v>850</v>
      </c>
      <c r="M23" s="5">
        <v>525</v>
      </c>
      <c r="N23" s="5">
        <v>187</v>
      </c>
      <c r="O23" s="6">
        <v>301</v>
      </c>
      <c r="P23" s="5">
        <v>4449</v>
      </c>
      <c r="Q23" s="5">
        <v>675</v>
      </c>
      <c r="R23" s="5">
        <v>1891</v>
      </c>
      <c r="S23" s="5">
        <v>849</v>
      </c>
      <c r="T23" s="5">
        <v>537</v>
      </c>
      <c r="U23" s="5">
        <v>191</v>
      </c>
      <c r="V23" s="6">
        <v>306</v>
      </c>
      <c r="W23" s="5">
        <v>4556</v>
      </c>
      <c r="X23" s="5">
        <v>691</v>
      </c>
      <c r="Y23" s="5">
        <v>1966</v>
      </c>
      <c r="Z23" s="5">
        <v>848</v>
      </c>
      <c r="AA23" s="5">
        <v>558</v>
      </c>
      <c r="AB23" s="5">
        <v>189</v>
      </c>
      <c r="AC23" s="6">
        <v>304</v>
      </c>
    </row>
    <row r="24" spans="1:29" x14ac:dyDescent="0.3">
      <c r="A24" s="23" t="s">
        <v>27</v>
      </c>
      <c r="B24" s="5">
        <v>4774</v>
      </c>
      <c r="C24" s="5">
        <v>952</v>
      </c>
      <c r="D24" s="5">
        <v>1386</v>
      </c>
      <c r="E24" s="5">
        <v>249</v>
      </c>
      <c r="F24" s="5">
        <v>481</v>
      </c>
      <c r="G24" s="5">
        <v>417</v>
      </c>
      <c r="H24" s="6">
        <v>1289</v>
      </c>
      <c r="I24" s="5">
        <v>4863</v>
      </c>
      <c r="J24" s="5">
        <v>959</v>
      </c>
      <c r="K24" s="5">
        <v>1454</v>
      </c>
      <c r="L24" s="5">
        <v>250</v>
      </c>
      <c r="M24" s="5">
        <v>491</v>
      </c>
      <c r="N24" s="5">
        <v>414</v>
      </c>
      <c r="O24" s="6">
        <v>1295</v>
      </c>
      <c r="P24" s="5">
        <v>4905</v>
      </c>
      <c r="Q24" s="5">
        <v>973</v>
      </c>
      <c r="R24" s="5">
        <v>1474</v>
      </c>
      <c r="S24" s="5">
        <v>251</v>
      </c>
      <c r="T24" s="5">
        <v>502</v>
      </c>
      <c r="U24" s="5">
        <v>415</v>
      </c>
      <c r="V24" s="6">
        <v>1290</v>
      </c>
      <c r="W24" s="5">
        <v>4956</v>
      </c>
      <c r="X24" s="5">
        <v>983</v>
      </c>
      <c r="Y24" s="5">
        <v>1501</v>
      </c>
      <c r="Z24" s="5">
        <v>250</v>
      </c>
      <c r="AA24" s="5">
        <v>515</v>
      </c>
      <c r="AB24" s="5">
        <v>417</v>
      </c>
      <c r="AC24" s="6">
        <v>1290</v>
      </c>
    </row>
    <row r="25" spans="1:29" x14ac:dyDescent="0.3">
      <c r="A25" s="23" t="s">
        <v>28</v>
      </c>
      <c r="B25" s="5">
        <v>13290</v>
      </c>
      <c r="C25" s="5">
        <v>647</v>
      </c>
      <c r="D25" s="5">
        <v>1962</v>
      </c>
      <c r="E25" s="5">
        <v>232</v>
      </c>
      <c r="F25" s="5">
        <v>286</v>
      </c>
      <c r="G25" s="5">
        <v>7162</v>
      </c>
      <c r="H25" s="6">
        <v>3001</v>
      </c>
      <c r="I25" s="5">
        <v>13226</v>
      </c>
      <c r="J25" s="5">
        <v>657</v>
      </c>
      <c r="K25" s="5">
        <v>1992</v>
      </c>
      <c r="L25" s="5">
        <v>231</v>
      </c>
      <c r="M25" s="5">
        <v>291</v>
      </c>
      <c r="N25" s="5">
        <v>7169</v>
      </c>
      <c r="O25" s="6">
        <v>2886</v>
      </c>
      <c r="P25" s="5">
        <v>13277</v>
      </c>
      <c r="Q25" s="5">
        <v>673</v>
      </c>
      <c r="R25" s="5">
        <v>1988</v>
      </c>
      <c r="S25" s="5">
        <v>232</v>
      </c>
      <c r="T25" s="5">
        <v>294</v>
      </c>
      <c r="U25" s="5">
        <v>7189</v>
      </c>
      <c r="V25" s="6">
        <v>2901</v>
      </c>
      <c r="W25" s="5">
        <v>13327</v>
      </c>
      <c r="X25" s="5">
        <v>686</v>
      </c>
      <c r="Y25" s="5">
        <v>2020</v>
      </c>
      <c r="Z25" s="5">
        <v>229</v>
      </c>
      <c r="AA25" s="5">
        <v>297</v>
      </c>
      <c r="AB25" s="5">
        <v>7214</v>
      </c>
      <c r="AC25" s="6">
        <v>2881</v>
      </c>
    </row>
    <row r="26" spans="1:29" x14ac:dyDescent="0.3">
      <c r="A26" s="23" t="s">
        <v>29</v>
      </c>
      <c r="B26" s="5">
        <v>23373</v>
      </c>
      <c r="C26" s="5">
        <v>917</v>
      </c>
      <c r="D26" s="5">
        <v>5361</v>
      </c>
      <c r="E26" s="5">
        <v>9</v>
      </c>
      <c r="F26" s="5">
        <v>4787</v>
      </c>
      <c r="G26" s="5">
        <v>12299</v>
      </c>
      <c r="H26" s="6" t="s">
        <v>12</v>
      </c>
      <c r="I26" s="5">
        <v>23498</v>
      </c>
      <c r="J26" s="5">
        <v>937</v>
      </c>
      <c r="K26" s="5">
        <v>5391</v>
      </c>
      <c r="L26" s="5">
        <v>9</v>
      </c>
      <c r="M26" s="5">
        <v>4786</v>
      </c>
      <c r="N26" s="5">
        <v>12375</v>
      </c>
      <c r="O26" s="6" t="s">
        <v>12</v>
      </c>
      <c r="P26" s="5">
        <v>23497</v>
      </c>
      <c r="Q26" s="5">
        <v>942</v>
      </c>
      <c r="R26" s="5">
        <v>5356</v>
      </c>
      <c r="S26" s="5">
        <v>9</v>
      </c>
      <c r="T26" s="5">
        <v>4771</v>
      </c>
      <c r="U26" s="5">
        <v>12419</v>
      </c>
      <c r="V26" s="6" t="s">
        <v>12</v>
      </c>
      <c r="W26" s="5">
        <v>23657</v>
      </c>
      <c r="X26" s="5">
        <v>938</v>
      </c>
      <c r="Y26" s="5">
        <v>5417</v>
      </c>
      <c r="Z26" s="5">
        <v>8</v>
      </c>
      <c r="AA26" s="5">
        <v>4776</v>
      </c>
      <c r="AB26" s="5">
        <v>12518</v>
      </c>
      <c r="AC26" s="6" t="s">
        <v>12</v>
      </c>
    </row>
    <row r="27" spans="1:29" ht="28.8" x14ac:dyDescent="0.3">
      <c r="A27" s="23" t="s">
        <v>30</v>
      </c>
      <c r="B27" s="5" t="s">
        <v>12</v>
      </c>
      <c r="C27" s="5" t="s">
        <v>12</v>
      </c>
      <c r="D27" s="5" t="s">
        <v>12</v>
      </c>
      <c r="E27" s="5" t="s">
        <v>12</v>
      </c>
      <c r="F27" s="5" t="s">
        <v>12</v>
      </c>
      <c r="G27" s="5" t="s">
        <v>12</v>
      </c>
      <c r="H27" s="6" t="s">
        <v>12</v>
      </c>
      <c r="I27" s="5" t="s">
        <v>12</v>
      </c>
      <c r="J27" s="5" t="s">
        <v>12</v>
      </c>
      <c r="K27" s="5" t="s">
        <v>12</v>
      </c>
      <c r="L27" s="5" t="s">
        <v>12</v>
      </c>
      <c r="M27" s="5" t="s">
        <v>12</v>
      </c>
      <c r="N27" s="5" t="s">
        <v>12</v>
      </c>
      <c r="O27" s="6" t="s">
        <v>12</v>
      </c>
      <c r="P27" s="5" t="s">
        <v>12</v>
      </c>
      <c r="Q27" s="5" t="s">
        <v>12</v>
      </c>
      <c r="R27" s="5" t="s">
        <v>12</v>
      </c>
      <c r="S27" s="5" t="s">
        <v>12</v>
      </c>
      <c r="T27" s="5" t="s">
        <v>12</v>
      </c>
      <c r="U27" s="5" t="s">
        <v>12</v>
      </c>
      <c r="V27" s="6" t="s">
        <v>12</v>
      </c>
      <c r="W27" s="5" t="s">
        <v>12</v>
      </c>
      <c r="X27" s="5" t="s">
        <v>12</v>
      </c>
      <c r="Y27" s="5" t="s">
        <v>12</v>
      </c>
      <c r="Z27" s="5" t="s">
        <v>12</v>
      </c>
      <c r="AA27" s="5" t="s">
        <v>12</v>
      </c>
      <c r="AB27" s="5" t="s">
        <v>12</v>
      </c>
      <c r="AC27" s="6" t="s">
        <v>12</v>
      </c>
    </row>
    <row r="28" spans="1:29" ht="15" thickBot="1" x14ac:dyDescent="0.35">
      <c r="A28" s="24" t="s">
        <v>31</v>
      </c>
      <c r="B28" s="8">
        <v>6</v>
      </c>
      <c r="C28" s="8" t="s">
        <v>12</v>
      </c>
      <c r="D28" s="8" t="s">
        <v>12</v>
      </c>
      <c r="E28" s="8" t="s">
        <v>12</v>
      </c>
      <c r="F28" s="8">
        <v>1</v>
      </c>
      <c r="G28" s="8">
        <v>5</v>
      </c>
      <c r="H28" s="9" t="s">
        <v>12</v>
      </c>
      <c r="I28" s="8">
        <v>6</v>
      </c>
      <c r="J28" s="8" t="s">
        <v>12</v>
      </c>
      <c r="K28" s="8" t="s">
        <v>12</v>
      </c>
      <c r="L28" s="8" t="s">
        <v>12</v>
      </c>
      <c r="M28" s="8">
        <v>1</v>
      </c>
      <c r="N28" s="8">
        <v>5</v>
      </c>
      <c r="O28" s="9" t="s">
        <v>12</v>
      </c>
      <c r="P28" s="8">
        <v>6</v>
      </c>
      <c r="Q28" s="8" t="s">
        <v>12</v>
      </c>
      <c r="R28" s="8" t="s">
        <v>12</v>
      </c>
      <c r="S28" s="8" t="s">
        <v>12</v>
      </c>
      <c r="T28" s="8">
        <v>1</v>
      </c>
      <c r="U28" s="8">
        <v>5</v>
      </c>
      <c r="V28" s="9" t="s">
        <v>12</v>
      </c>
      <c r="W28" s="8">
        <v>7</v>
      </c>
      <c r="X28" s="8" t="s">
        <v>12</v>
      </c>
      <c r="Y28" s="8">
        <v>1</v>
      </c>
      <c r="Z28" s="8" t="s">
        <v>12</v>
      </c>
      <c r="AA28" s="8">
        <v>1</v>
      </c>
      <c r="AB28" s="8">
        <v>5</v>
      </c>
      <c r="AC28" s="9" t="s">
        <v>12</v>
      </c>
    </row>
    <row r="29" spans="1:29" x14ac:dyDescent="0.3">
      <c r="A29" s="1" t="s">
        <v>32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 differentFirst="1">
    <oddHeader>&amp;L&amp;G</oddHeader>
    <firstHeader>&amp;L&amp;G</first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8D414-6E95-4C3A-A070-EE42833938FB}">
  <dimension ref="A2:AG29"/>
  <sheetViews>
    <sheetView showWhiteSpace="0" zoomScaleNormal="100" workbookViewId="0"/>
  </sheetViews>
  <sheetFormatPr defaultColWidth="9.109375" defaultRowHeight="14.4" x14ac:dyDescent="0.3"/>
  <cols>
    <col min="1" max="1" width="59.6640625" style="1" customWidth="1"/>
    <col min="2" max="2" width="8.6640625" style="1" customWidth="1"/>
    <col min="3" max="4" width="12.5546875" style="1" customWidth="1"/>
    <col min="5" max="5" width="8.88671875" style="1" customWidth="1"/>
    <col min="6" max="6" width="14.6640625" style="1" customWidth="1"/>
    <col min="7" max="7" width="8.44140625" style="1" customWidth="1"/>
    <col min="8" max="8" width="19.33203125" style="1" customWidth="1"/>
    <col min="9" max="9" width="8.6640625" style="1" customWidth="1"/>
    <col min="10" max="11" width="12.5546875" style="1" customWidth="1"/>
    <col min="12" max="12" width="8.33203125" style="1" customWidth="1"/>
    <col min="13" max="13" width="14.6640625" style="1" customWidth="1"/>
    <col min="14" max="14" width="8.44140625" style="1" customWidth="1"/>
    <col min="15" max="15" width="19.33203125" style="1" customWidth="1"/>
    <col min="16" max="16" width="8.6640625" style="1" customWidth="1"/>
    <col min="17" max="18" width="12.5546875" style="1" customWidth="1"/>
    <col min="19" max="19" width="8.33203125" style="1" customWidth="1"/>
    <col min="20" max="20" width="14.6640625" style="1" customWidth="1"/>
    <col min="21" max="21" width="8.44140625" style="1" customWidth="1"/>
    <col min="22" max="22" width="19.33203125" style="1" customWidth="1"/>
    <col min="23" max="23" width="8.6640625" style="1" customWidth="1"/>
    <col min="24" max="25" width="12.5546875" style="1" customWidth="1"/>
    <col min="26" max="26" width="8.33203125" style="1" customWidth="1"/>
    <col min="27" max="27" width="14.6640625" style="1" customWidth="1"/>
    <col min="28" max="28" width="8.44140625" style="1" customWidth="1"/>
    <col min="29" max="29" width="19.33203125" style="1" customWidth="1"/>
    <col min="30" max="16384" width="9.109375" style="1"/>
  </cols>
  <sheetData>
    <row r="2" spans="1:33" x14ac:dyDescent="0.3">
      <c r="A2" s="2" t="str">
        <f>UPPER("Poslovni subjekti v Poslovnem registru Slovenije po področjih dejavnosti SKD in po skupinah, po četrtletjih 2010")</f>
        <v>POSLOVNI SUBJEKTI V POSLOVNEM REGISTRU SLOVENIJE PO PODROČJIH DEJAVNOSTI SKD IN PO SKUPINAH, PO ČETRTLETJIH 2010</v>
      </c>
    </row>
    <row r="3" spans="1:33" x14ac:dyDescent="0.3">
      <c r="A3" s="2"/>
    </row>
    <row r="4" spans="1:33" ht="15" thickBot="1" x14ac:dyDescent="0.35">
      <c r="B4" s="28" t="s">
        <v>63</v>
      </c>
      <c r="C4" s="29"/>
      <c r="D4" s="29"/>
      <c r="E4" s="29"/>
      <c r="F4" s="29"/>
      <c r="G4" s="29"/>
      <c r="H4" s="29"/>
      <c r="I4" s="30" t="s">
        <v>64</v>
      </c>
      <c r="J4" s="28"/>
      <c r="K4" s="29"/>
      <c r="L4" s="29"/>
      <c r="M4" s="29"/>
      <c r="N4" s="29"/>
      <c r="O4" s="29"/>
      <c r="P4" s="29" t="s">
        <v>65</v>
      </c>
      <c r="Q4" s="30"/>
      <c r="R4" s="28"/>
      <c r="S4" s="29"/>
      <c r="T4" s="29"/>
      <c r="U4" s="29"/>
      <c r="V4" s="29"/>
      <c r="W4" s="29" t="s">
        <v>66</v>
      </c>
      <c r="X4" s="29"/>
      <c r="Y4" s="30"/>
      <c r="Z4" s="28"/>
      <c r="AA4" s="29"/>
      <c r="AB4" s="29"/>
      <c r="AC4" s="29"/>
      <c r="AD4" s="29"/>
      <c r="AE4" s="29"/>
      <c r="AF4" s="29"/>
      <c r="AG4" s="30"/>
    </row>
    <row r="5" spans="1:33" ht="72.599999999999994" thickBot="1" x14ac:dyDescent="0.35">
      <c r="A5" s="10" t="s">
        <v>1</v>
      </c>
      <c r="B5" s="11" t="s">
        <v>2</v>
      </c>
      <c r="C5" s="11" t="s">
        <v>33</v>
      </c>
      <c r="D5" s="11" t="s">
        <v>5</v>
      </c>
      <c r="E5" s="11" t="s">
        <v>6</v>
      </c>
      <c r="F5" s="11" t="s">
        <v>7</v>
      </c>
      <c r="G5" s="11" t="s">
        <v>8</v>
      </c>
      <c r="H5" s="12" t="s">
        <v>9</v>
      </c>
      <c r="I5" s="11" t="s">
        <v>2</v>
      </c>
      <c r="J5" s="11" t="s">
        <v>33</v>
      </c>
      <c r="K5" s="11" t="s">
        <v>5</v>
      </c>
      <c r="L5" s="11" t="s">
        <v>6</v>
      </c>
      <c r="M5" s="11" t="s">
        <v>7</v>
      </c>
      <c r="N5" s="11" t="s">
        <v>8</v>
      </c>
      <c r="O5" s="12" t="s">
        <v>9</v>
      </c>
      <c r="P5" s="11" t="s">
        <v>2</v>
      </c>
      <c r="Q5" s="11" t="s">
        <v>33</v>
      </c>
      <c r="R5" s="11" t="s">
        <v>5</v>
      </c>
      <c r="S5" s="11" t="s">
        <v>6</v>
      </c>
      <c r="T5" s="11" t="s">
        <v>7</v>
      </c>
      <c r="U5" s="11" t="s">
        <v>8</v>
      </c>
      <c r="V5" s="12" t="s">
        <v>9</v>
      </c>
      <c r="W5" s="11" t="s">
        <v>2</v>
      </c>
      <c r="X5" s="11" t="s">
        <v>33</v>
      </c>
      <c r="Y5" s="11" t="s">
        <v>5</v>
      </c>
      <c r="Z5" s="11" t="s">
        <v>6</v>
      </c>
      <c r="AA5" s="11" t="s">
        <v>7</v>
      </c>
      <c r="AB5" s="11" t="s">
        <v>8</v>
      </c>
      <c r="AC5" s="12" t="s">
        <v>9</v>
      </c>
    </row>
    <row r="6" spans="1:33" ht="15" thickBot="1" x14ac:dyDescent="0.35">
      <c r="A6" s="13">
        <v>1</v>
      </c>
      <c r="B6" s="14" t="s">
        <v>34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5">
        <v>8</v>
      </c>
      <c r="I6" s="14" t="s">
        <v>34</v>
      </c>
      <c r="J6" s="14">
        <v>3</v>
      </c>
      <c r="K6" s="14">
        <v>4</v>
      </c>
      <c r="L6" s="14">
        <v>5</v>
      </c>
      <c r="M6" s="14">
        <v>6</v>
      </c>
      <c r="N6" s="14">
        <v>7</v>
      </c>
      <c r="O6" s="15">
        <v>8</v>
      </c>
      <c r="P6" s="14" t="s">
        <v>34</v>
      </c>
      <c r="Q6" s="14">
        <v>3</v>
      </c>
      <c r="R6" s="14">
        <v>4</v>
      </c>
      <c r="S6" s="14">
        <v>5</v>
      </c>
      <c r="T6" s="14">
        <v>6</v>
      </c>
      <c r="U6" s="14">
        <v>7</v>
      </c>
      <c r="V6" s="15">
        <v>8</v>
      </c>
      <c r="W6" s="14" t="s">
        <v>34</v>
      </c>
      <c r="X6" s="14">
        <v>3</v>
      </c>
      <c r="Y6" s="14">
        <v>4</v>
      </c>
      <c r="Z6" s="14">
        <v>5</v>
      </c>
      <c r="AA6" s="14">
        <v>6</v>
      </c>
      <c r="AB6" s="14">
        <v>7</v>
      </c>
      <c r="AC6" s="15">
        <v>8</v>
      </c>
    </row>
    <row r="7" spans="1:33" ht="15" thickBot="1" x14ac:dyDescent="0.35">
      <c r="A7" s="16" t="s">
        <v>2</v>
      </c>
      <c r="B7" s="17">
        <v>178429</v>
      </c>
      <c r="C7" s="18">
        <v>60836</v>
      </c>
      <c r="D7" s="18">
        <v>74264</v>
      </c>
      <c r="E7" s="18">
        <v>2837</v>
      </c>
      <c r="F7" s="18">
        <v>7501</v>
      </c>
      <c r="G7" s="18">
        <v>21666</v>
      </c>
      <c r="H7" s="19">
        <v>11325</v>
      </c>
      <c r="I7" s="17">
        <v>178386</v>
      </c>
      <c r="J7" s="18">
        <v>61278</v>
      </c>
      <c r="K7" s="18">
        <v>73793</v>
      </c>
      <c r="L7" s="18">
        <v>2841</v>
      </c>
      <c r="M7" s="18">
        <v>7523</v>
      </c>
      <c r="N7" s="18">
        <v>21745</v>
      </c>
      <c r="O7" s="19">
        <v>11206</v>
      </c>
      <c r="P7" s="17">
        <v>180841</v>
      </c>
      <c r="Q7" s="18">
        <v>61974</v>
      </c>
      <c r="R7" s="18">
        <v>75376</v>
      </c>
      <c r="S7" s="18">
        <v>2846</v>
      </c>
      <c r="T7" s="18">
        <v>7580</v>
      </c>
      <c r="U7" s="18">
        <v>21849</v>
      </c>
      <c r="V7" s="19">
        <v>11216</v>
      </c>
      <c r="W7" s="17">
        <v>180501</v>
      </c>
      <c r="X7" s="18">
        <v>61628</v>
      </c>
      <c r="Y7" s="18">
        <v>75157</v>
      </c>
      <c r="Z7" s="18">
        <v>2852</v>
      </c>
      <c r="AA7" s="18">
        <v>7609</v>
      </c>
      <c r="AB7" s="18">
        <v>21981</v>
      </c>
      <c r="AC7" s="19">
        <v>11274</v>
      </c>
    </row>
    <row r="8" spans="1:33" x14ac:dyDescent="0.3">
      <c r="A8" s="22" t="s">
        <v>10</v>
      </c>
      <c r="B8" s="3">
        <v>3343</v>
      </c>
      <c r="C8" s="3">
        <v>481</v>
      </c>
      <c r="D8" s="3">
        <v>754</v>
      </c>
      <c r="E8" s="3">
        <v>2</v>
      </c>
      <c r="F8" s="3">
        <v>440</v>
      </c>
      <c r="G8" s="3">
        <v>519</v>
      </c>
      <c r="H8" s="4">
        <v>1147</v>
      </c>
      <c r="I8" s="3">
        <v>3353</v>
      </c>
      <c r="J8" s="3">
        <v>486</v>
      </c>
      <c r="K8" s="3">
        <v>762</v>
      </c>
      <c r="L8" s="3">
        <v>2</v>
      </c>
      <c r="M8" s="3">
        <v>440</v>
      </c>
      <c r="N8" s="3">
        <v>520</v>
      </c>
      <c r="O8" s="4">
        <v>1143</v>
      </c>
      <c r="P8" s="3">
        <v>3381</v>
      </c>
      <c r="Q8" s="3">
        <v>491</v>
      </c>
      <c r="R8" s="3">
        <v>770</v>
      </c>
      <c r="S8" s="3">
        <v>2</v>
      </c>
      <c r="T8" s="3">
        <v>441</v>
      </c>
      <c r="U8" s="3">
        <v>519</v>
      </c>
      <c r="V8" s="4">
        <v>1158</v>
      </c>
      <c r="W8" s="3">
        <v>3347</v>
      </c>
      <c r="X8" s="3">
        <v>487</v>
      </c>
      <c r="Y8" s="3">
        <v>734</v>
      </c>
      <c r="Z8" s="3">
        <v>2</v>
      </c>
      <c r="AA8" s="3">
        <v>442</v>
      </c>
      <c r="AB8" s="3">
        <v>520</v>
      </c>
      <c r="AC8" s="4">
        <v>1162</v>
      </c>
    </row>
    <row r="9" spans="1:33" x14ac:dyDescent="0.3">
      <c r="A9" s="23" t="s">
        <v>11</v>
      </c>
      <c r="B9" s="5">
        <v>124</v>
      </c>
      <c r="C9" s="5">
        <v>78</v>
      </c>
      <c r="D9" s="5">
        <v>44</v>
      </c>
      <c r="E9" s="5" t="s">
        <v>12</v>
      </c>
      <c r="F9" s="5" t="s">
        <v>12</v>
      </c>
      <c r="G9" s="5" t="s">
        <v>12</v>
      </c>
      <c r="H9" s="6">
        <v>2</v>
      </c>
      <c r="I9" s="5">
        <v>127</v>
      </c>
      <c r="J9" s="5">
        <v>79</v>
      </c>
      <c r="K9" s="5">
        <v>45</v>
      </c>
      <c r="L9" s="5" t="s">
        <v>12</v>
      </c>
      <c r="M9" s="5" t="s">
        <v>12</v>
      </c>
      <c r="N9" s="5" t="s">
        <v>12</v>
      </c>
      <c r="O9" s="6">
        <v>3</v>
      </c>
      <c r="P9" s="5">
        <v>127</v>
      </c>
      <c r="Q9" s="5">
        <v>81</v>
      </c>
      <c r="R9" s="5">
        <v>43</v>
      </c>
      <c r="S9" s="5" t="s">
        <v>12</v>
      </c>
      <c r="T9" s="5" t="s">
        <v>12</v>
      </c>
      <c r="U9" s="5" t="s">
        <v>12</v>
      </c>
      <c r="V9" s="6">
        <v>3</v>
      </c>
      <c r="W9" s="5">
        <v>125</v>
      </c>
      <c r="X9" s="5">
        <v>80</v>
      </c>
      <c r="Y9" s="5">
        <v>42</v>
      </c>
      <c r="Z9" s="5" t="s">
        <v>12</v>
      </c>
      <c r="AA9" s="5" t="s">
        <v>12</v>
      </c>
      <c r="AB9" s="5" t="s">
        <v>12</v>
      </c>
      <c r="AC9" s="6">
        <v>3</v>
      </c>
    </row>
    <row r="10" spans="1:33" x14ac:dyDescent="0.3">
      <c r="A10" s="23" t="s">
        <v>13</v>
      </c>
      <c r="B10" s="5">
        <v>18226</v>
      </c>
      <c r="C10" s="5">
        <v>7260</v>
      </c>
      <c r="D10" s="5">
        <v>9946</v>
      </c>
      <c r="E10" s="5">
        <v>5</v>
      </c>
      <c r="F10" s="5">
        <v>31</v>
      </c>
      <c r="G10" s="5" t="s">
        <v>12</v>
      </c>
      <c r="H10" s="6">
        <v>984</v>
      </c>
      <c r="I10" s="5">
        <v>18193</v>
      </c>
      <c r="J10" s="5">
        <v>7332</v>
      </c>
      <c r="K10" s="5">
        <v>9800</v>
      </c>
      <c r="L10" s="5">
        <v>5</v>
      </c>
      <c r="M10" s="5">
        <v>30</v>
      </c>
      <c r="N10" s="5" t="s">
        <v>12</v>
      </c>
      <c r="O10" s="6">
        <v>1026</v>
      </c>
      <c r="P10" s="5">
        <v>18303</v>
      </c>
      <c r="Q10" s="5">
        <v>7394</v>
      </c>
      <c r="R10" s="5">
        <v>9820</v>
      </c>
      <c r="S10" s="5">
        <v>5</v>
      </c>
      <c r="T10" s="5">
        <v>30</v>
      </c>
      <c r="U10" s="5" t="s">
        <v>12</v>
      </c>
      <c r="V10" s="6">
        <v>1054</v>
      </c>
      <c r="W10" s="5">
        <v>18190</v>
      </c>
      <c r="X10" s="5">
        <v>7435</v>
      </c>
      <c r="Y10" s="5">
        <v>9610</v>
      </c>
      <c r="Z10" s="5">
        <v>5</v>
      </c>
      <c r="AA10" s="5">
        <v>32</v>
      </c>
      <c r="AB10" s="5" t="s">
        <v>12</v>
      </c>
      <c r="AC10" s="6">
        <v>1108</v>
      </c>
    </row>
    <row r="11" spans="1:33" x14ac:dyDescent="0.3">
      <c r="A11" s="23" t="s">
        <v>14</v>
      </c>
      <c r="B11" s="5">
        <v>695</v>
      </c>
      <c r="C11" s="5">
        <v>303</v>
      </c>
      <c r="D11" s="5">
        <v>270</v>
      </c>
      <c r="E11" s="5">
        <v>1</v>
      </c>
      <c r="F11" s="5">
        <v>3</v>
      </c>
      <c r="G11" s="5" t="s">
        <v>12</v>
      </c>
      <c r="H11" s="6">
        <v>118</v>
      </c>
      <c r="I11" s="5">
        <v>768</v>
      </c>
      <c r="J11" s="5">
        <v>342</v>
      </c>
      <c r="K11" s="5">
        <v>281</v>
      </c>
      <c r="L11" s="5">
        <v>1</v>
      </c>
      <c r="M11" s="5">
        <v>3</v>
      </c>
      <c r="N11" s="5" t="s">
        <v>12</v>
      </c>
      <c r="O11" s="6">
        <v>141</v>
      </c>
      <c r="P11" s="5">
        <v>835</v>
      </c>
      <c r="Q11" s="5">
        <v>380</v>
      </c>
      <c r="R11" s="5">
        <v>286</v>
      </c>
      <c r="S11" s="5">
        <v>1</v>
      </c>
      <c r="T11" s="5">
        <v>3</v>
      </c>
      <c r="U11" s="5" t="s">
        <v>12</v>
      </c>
      <c r="V11" s="6">
        <v>165</v>
      </c>
      <c r="W11" s="5">
        <v>898</v>
      </c>
      <c r="X11" s="5">
        <v>397</v>
      </c>
      <c r="Y11" s="5">
        <v>294</v>
      </c>
      <c r="Z11" s="5">
        <v>1</v>
      </c>
      <c r="AA11" s="5">
        <v>4</v>
      </c>
      <c r="AB11" s="5" t="s">
        <v>12</v>
      </c>
      <c r="AC11" s="6">
        <v>202</v>
      </c>
    </row>
    <row r="12" spans="1:33" x14ac:dyDescent="0.3">
      <c r="A12" s="23" t="s">
        <v>15</v>
      </c>
      <c r="B12" s="5">
        <v>419</v>
      </c>
      <c r="C12" s="5">
        <v>318</v>
      </c>
      <c r="D12" s="5">
        <v>91</v>
      </c>
      <c r="E12" s="5">
        <v>1</v>
      </c>
      <c r="F12" s="5">
        <v>3</v>
      </c>
      <c r="G12" s="5" t="s">
        <v>12</v>
      </c>
      <c r="H12" s="6">
        <v>6</v>
      </c>
      <c r="I12" s="5">
        <v>424</v>
      </c>
      <c r="J12" s="5">
        <v>321</v>
      </c>
      <c r="K12" s="5">
        <v>93</v>
      </c>
      <c r="L12" s="5">
        <v>1</v>
      </c>
      <c r="M12" s="5">
        <v>3</v>
      </c>
      <c r="N12" s="5" t="s">
        <v>12</v>
      </c>
      <c r="O12" s="6">
        <v>6</v>
      </c>
      <c r="P12" s="5">
        <v>426</v>
      </c>
      <c r="Q12" s="5">
        <v>327</v>
      </c>
      <c r="R12" s="5">
        <v>89</v>
      </c>
      <c r="S12" s="5">
        <v>1</v>
      </c>
      <c r="T12" s="5">
        <v>3</v>
      </c>
      <c r="U12" s="5" t="s">
        <v>12</v>
      </c>
      <c r="V12" s="6">
        <v>6</v>
      </c>
      <c r="W12" s="5">
        <v>441</v>
      </c>
      <c r="X12" s="5">
        <v>326</v>
      </c>
      <c r="Y12" s="5">
        <v>105</v>
      </c>
      <c r="Z12" s="5">
        <v>1</v>
      </c>
      <c r="AA12" s="5">
        <v>3</v>
      </c>
      <c r="AB12" s="5" t="s">
        <v>12</v>
      </c>
      <c r="AC12" s="6">
        <v>6</v>
      </c>
    </row>
    <row r="13" spans="1:33" x14ac:dyDescent="0.3">
      <c r="A13" s="23" t="s">
        <v>16</v>
      </c>
      <c r="B13" s="5">
        <v>22584</v>
      </c>
      <c r="C13" s="5">
        <v>9415</v>
      </c>
      <c r="D13" s="5">
        <v>13161</v>
      </c>
      <c r="E13" s="5" t="s">
        <v>12</v>
      </c>
      <c r="F13" s="5">
        <v>1</v>
      </c>
      <c r="G13" s="5" t="s">
        <v>12</v>
      </c>
      <c r="H13" s="6">
        <v>7</v>
      </c>
      <c r="I13" s="5">
        <v>22304</v>
      </c>
      <c r="J13" s="5">
        <v>9374</v>
      </c>
      <c r="K13" s="5">
        <v>12922</v>
      </c>
      <c r="L13" s="5" t="s">
        <v>12</v>
      </c>
      <c r="M13" s="5">
        <v>1</v>
      </c>
      <c r="N13" s="5" t="s">
        <v>12</v>
      </c>
      <c r="O13" s="6">
        <v>7</v>
      </c>
      <c r="P13" s="5">
        <v>22466</v>
      </c>
      <c r="Q13" s="5">
        <v>9412</v>
      </c>
      <c r="R13" s="5">
        <v>13045</v>
      </c>
      <c r="S13" s="5" t="s">
        <v>12</v>
      </c>
      <c r="T13" s="5">
        <v>1</v>
      </c>
      <c r="U13" s="5" t="s">
        <v>12</v>
      </c>
      <c r="V13" s="6">
        <v>8</v>
      </c>
      <c r="W13" s="5">
        <v>21571</v>
      </c>
      <c r="X13" s="5">
        <v>8845</v>
      </c>
      <c r="Y13" s="5">
        <v>12717</v>
      </c>
      <c r="Z13" s="5" t="s">
        <v>12</v>
      </c>
      <c r="AA13" s="5">
        <v>1</v>
      </c>
      <c r="AB13" s="5" t="s">
        <v>12</v>
      </c>
      <c r="AC13" s="6">
        <v>8</v>
      </c>
    </row>
    <row r="14" spans="1:33" x14ac:dyDescent="0.3">
      <c r="A14" s="23" t="s">
        <v>17</v>
      </c>
      <c r="B14" s="5">
        <v>26328</v>
      </c>
      <c r="C14" s="5">
        <v>15053</v>
      </c>
      <c r="D14" s="5">
        <v>11146</v>
      </c>
      <c r="E14" s="5">
        <v>26</v>
      </c>
      <c r="F14" s="5">
        <v>7</v>
      </c>
      <c r="G14" s="5" t="s">
        <v>12</v>
      </c>
      <c r="H14" s="6">
        <v>96</v>
      </c>
      <c r="I14" s="5">
        <v>26298</v>
      </c>
      <c r="J14" s="5">
        <v>15062</v>
      </c>
      <c r="K14" s="5">
        <v>11103</v>
      </c>
      <c r="L14" s="5">
        <v>26</v>
      </c>
      <c r="M14" s="5">
        <v>7</v>
      </c>
      <c r="N14" s="5">
        <v>1</v>
      </c>
      <c r="O14" s="6">
        <v>99</v>
      </c>
      <c r="P14" s="5">
        <v>26585</v>
      </c>
      <c r="Q14" s="5">
        <v>15191</v>
      </c>
      <c r="R14" s="5">
        <v>11258</v>
      </c>
      <c r="S14" s="5">
        <v>25</v>
      </c>
      <c r="T14" s="5">
        <v>8</v>
      </c>
      <c r="U14" s="5">
        <v>1</v>
      </c>
      <c r="V14" s="6">
        <v>102</v>
      </c>
      <c r="W14" s="5">
        <v>26495</v>
      </c>
      <c r="X14" s="5">
        <v>15125</v>
      </c>
      <c r="Y14" s="5">
        <v>11229</v>
      </c>
      <c r="Z14" s="5">
        <v>25</v>
      </c>
      <c r="AA14" s="5">
        <v>9</v>
      </c>
      <c r="AB14" s="5">
        <v>1</v>
      </c>
      <c r="AC14" s="6">
        <v>106</v>
      </c>
    </row>
    <row r="15" spans="1:33" x14ac:dyDescent="0.3">
      <c r="A15" s="23" t="s">
        <v>18</v>
      </c>
      <c r="B15" s="5">
        <v>9048</v>
      </c>
      <c r="C15" s="5">
        <v>2673</v>
      </c>
      <c r="D15" s="5">
        <v>6340</v>
      </c>
      <c r="E15" s="5">
        <v>1</v>
      </c>
      <c r="F15" s="5">
        <v>2</v>
      </c>
      <c r="G15" s="5">
        <v>1</v>
      </c>
      <c r="H15" s="6">
        <v>31</v>
      </c>
      <c r="I15" s="5">
        <v>8991</v>
      </c>
      <c r="J15" s="5">
        <v>2706</v>
      </c>
      <c r="K15" s="5">
        <v>6250</v>
      </c>
      <c r="L15" s="5">
        <v>1</v>
      </c>
      <c r="M15" s="5">
        <v>2</v>
      </c>
      <c r="N15" s="5">
        <v>1</v>
      </c>
      <c r="O15" s="6">
        <v>31</v>
      </c>
      <c r="P15" s="5">
        <v>9025</v>
      </c>
      <c r="Q15" s="5">
        <v>2760</v>
      </c>
      <c r="R15" s="5">
        <v>6229</v>
      </c>
      <c r="S15" s="5">
        <v>2</v>
      </c>
      <c r="T15" s="5">
        <v>2</v>
      </c>
      <c r="U15" s="5">
        <v>1</v>
      </c>
      <c r="V15" s="6">
        <v>31</v>
      </c>
      <c r="W15" s="5">
        <v>8906</v>
      </c>
      <c r="X15" s="5">
        <v>2793</v>
      </c>
      <c r="Y15" s="5">
        <v>6078</v>
      </c>
      <c r="Z15" s="5">
        <v>2</v>
      </c>
      <c r="AA15" s="5">
        <v>2</v>
      </c>
      <c r="AB15" s="5">
        <v>1</v>
      </c>
      <c r="AC15" s="6">
        <v>30</v>
      </c>
    </row>
    <row r="16" spans="1:33" x14ac:dyDescent="0.3">
      <c r="A16" s="23" t="s">
        <v>19</v>
      </c>
      <c r="B16" s="5">
        <v>9849</v>
      </c>
      <c r="C16" s="5">
        <v>2789</v>
      </c>
      <c r="D16" s="5">
        <v>5302</v>
      </c>
      <c r="E16" s="5">
        <v>20</v>
      </c>
      <c r="F16" s="5">
        <v>13</v>
      </c>
      <c r="G16" s="5">
        <v>1</v>
      </c>
      <c r="H16" s="6">
        <v>1724</v>
      </c>
      <c r="I16" s="5">
        <v>9928</v>
      </c>
      <c r="J16" s="5">
        <v>2840</v>
      </c>
      <c r="K16" s="5">
        <v>5288</v>
      </c>
      <c r="L16" s="5">
        <v>20</v>
      </c>
      <c r="M16" s="5">
        <v>15</v>
      </c>
      <c r="N16" s="5">
        <v>1</v>
      </c>
      <c r="O16" s="6">
        <v>1764</v>
      </c>
      <c r="P16" s="5">
        <v>9972</v>
      </c>
      <c r="Q16" s="5">
        <v>2870</v>
      </c>
      <c r="R16" s="5">
        <v>5365</v>
      </c>
      <c r="S16" s="5">
        <v>20</v>
      </c>
      <c r="T16" s="5">
        <v>15</v>
      </c>
      <c r="U16" s="5">
        <v>1</v>
      </c>
      <c r="V16" s="6">
        <v>1701</v>
      </c>
      <c r="W16" s="5">
        <v>9855</v>
      </c>
      <c r="X16" s="5">
        <v>2871</v>
      </c>
      <c r="Y16" s="5">
        <v>5333</v>
      </c>
      <c r="Z16" s="5">
        <v>20</v>
      </c>
      <c r="AA16" s="5">
        <v>16</v>
      </c>
      <c r="AB16" s="5">
        <v>1</v>
      </c>
      <c r="AC16" s="6">
        <v>1614</v>
      </c>
    </row>
    <row r="17" spans="1:29" x14ac:dyDescent="0.3">
      <c r="A17" s="23" t="s">
        <v>20</v>
      </c>
      <c r="B17" s="5">
        <v>6162</v>
      </c>
      <c r="C17" s="5">
        <v>3025</v>
      </c>
      <c r="D17" s="5">
        <v>2890</v>
      </c>
      <c r="E17" s="5">
        <v>15</v>
      </c>
      <c r="F17" s="5">
        <v>163</v>
      </c>
      <c r="G17" s="5">
        <v>9</v>
      </c>
      <c r="H17" s="6">
        <v>60</v>
      </c>
      <c r="I17" s="5">
        <v>6224</v>
      </c>
      <c r="J17" s="5">
        <v>3049</v>
      </c>
      <c r="K17" s="5">
        <v>2922</v>
      </c>
      <c r="L17" s="5">
        <v>17</v>
      </c>
      <c r="M17" s="5">
        <v>170</v>
      </c>
      <c r="N17" s="5">
        <v>9</v>
      </c>
      <c r="O17" s="6">
        <v>57</v>
      </c>
      <c r="P17" s="5">
        <v>6465</v>
      </c>
      <c r="Q17" s="5">
        <v>3099</v>
      </c>
      <c r="R17" s="5">
        <v>3105</v>
      </c>
      <c r="S17" s="5">
        <v>17</v>
      </c>
      <c r="T17" s="5">
        <v>179</v>
      </c>
      <c r="U17" s="5">
        <v>9</v>
      </c>
      <c r="V17" s="6">
        <v>56</v>
      </c>
      <c r="W17" s="5">
        <v>6547</v>
      </c>
      <c r="X17" s="5">
        <v>3112</v>
      </c>
      <c r="Y17" s="5">
        <v>3170</v>
      </c>
      <c r="Z17" s="5">
        <v>18</v>
      </c>
      <c r="AA17" s="5">
        <v>185</v>
      </c>
      <c r="AB17" s="5">
        <v>9</v>
      </c>
      <c r="AC17" s="6">
        <v>53</v>
      </c>
    </row>
    <row r="18" spans="1:29" x14ac:dyDescent="0.3">
      <c r="A18" s="23" t="s">
        <v>21</v>
      </c>
      <c r="B18" s="5">
        <v>2411</v>
      </c>
      <c r="C18" s="5">
        <v>1268</v>
      </c>
      <c r="D18" s="5">
        <v>1136</v>
      </c>
      <c r="E18" s="5">
        <v>3</v>
      </c>
      <c r="F18" s="5">
        <v>4</v>
      </c>
      <c r="G18" s="5" t="s">
        <v>12</v>
      </c>
      <c r="H18" s="6" t="s">
        <v>12</v>
      </c>
      <c r="I18" s="5">
        <v>2425</v>
      </c>
      <c r="J18" s="5">
        <v>1281</v>
      </c>
      <c r="K18" s="5">
        <v>1137</v>
      </c>
      <c r="L18" s="5">
        <v>3</v>
      </c>
      <c r="M18" s="5">
        <v>4</v>
      </c>
      <c r="N18" s="5" t="s">
        <v>12</v>
      </c>
      <c r="O18" s="6" t="s">
        <v>12</v>
      </c>
      <c r="P18" s="5">
        <v>2484</v>
      </c>
      <c r="Q18" s="5">
        <v>1300</v>
      </c>
      <c r="R18" s="5">
        <v>1175</v>
      </c>
      <c r="S18" s="5">
        <v>3</v>
      </c>
      <c r="T18" s="5">
        <v>6</v>
      </c>
      <c r="U18" s="5" t="s">
        <v>12</v>
      </c>
      <c r="V18" s="6" t="s">
        <v>12</v>
      </c>
      <c r="W18" s="5">
        <v>2506</v>
      </c>
      <c r="X18" s="5">
        <v>1312</v>
      </c>
      <c r="Y18" s="5">
        <v>1185</v>
      </c>
      <c r="Z18" s="5">
        <v>3</v>
      </c>
      <c r="AA18" s="5">
        <v>6</v>
      </c>
      <c r="AB18" s="5" t="s">
        <v>12</v>
      </c>
      <c r="AC18" s="6" t="s">
        <v>12</v>
      </c>
    </row>
    <row r="19" spans="1:29" x14ac:dyDescent="0.3">
      <c r="A19" s="23" t="s">
        <v>22</v>
      </c>
      <c r="B19" s="5">
        <v>2747</v>
      </c>
      <c r="C19" s="5">
        <v>1949</v>
      </c>
      <c r="D19" s="5">
        <v>600</v>
      </c>
      <c r="E19" s="5">
        <v>8</v>
      </c>
      <c r="F19" s="5">
        <v>180</v>
      </c>
      <c r="G19" s="5" t="s">
        <v>12</v>
      </c>
      <c r="H19" s="6">
        <v>10</v>
      </c>
      <c r="I19" s="5">
        <v>2755</v>
      </c>
      <c r="J19" s="5">
        <v>1959</v>
      </c>
      <c r="K19" s="5">
        <v>598</v>
      </c>
      <c r="L19" s="5">
        <v>7</v>
      </c>
      <c r="M19" s="5">
        <v>182</v>
      </c>
      <c r="N19" s="5" t="s">
        <v>12</v>
      </c>
      <c r="O19" s="6">
        <v>9</v>
      </c>
      <c r="P19" s="5">
        <v>2772</v>
      </c>
      <c r="Q19" s="5">
        <v>1982</v>
      </c>
      <c r="R19" s="5">
        <v>599</v>
      </c>
      <c r="S19" s="5">
        <v>7</v>
      </c>
      <c r="T19" s="5">
        <v>175</v>
      </c>
      <c r="U19" s="5" t="s">
        <v>12</v>
      </c>
      <c r="V19" s="6">
        <v>9</v>
      </c>
      <c r="W19" s="5">
        <v>2773</v>
      </c>
      <c r="X19" s="5">
        <v>1986</v>
      </c>
      <c r="Y19" s="5">
        <v>598</v>
      </c>
      <c r="Z19" s="5">
        <v>7</v>
      </c>
      <c r="AA19" s="5">
        <v>173</v>
      </c>
      <c r="AB19" s="5" t="s">
        <v>12</v>
      </c>
      <c r="AC19" s="6">
        <v>9</v>
      </c>
    </row>
    <row r="20" spans="1:29" x14ac:dyDescent="0.3">
      <c r="A20" s="23" t="s">
        <v>23</v>
      </c>
      <c r="B20" s="5">
        <v>24246</v>
      </c>
      <c r="C20" s="5">
        <v>11421</v>
      </c>
      <c r="D20" s="5">
        <v>10461</v>
      </c>
      <c r="E20" s="5">
        <v>55</v>
      </c>
      <c r="F20" s="5">
        <v>580</v>
      </c>
      <c r="G20" s="5">
        <v>5</v>
      </c>
      <c r="H20" s="6">
        <v>1724</v>
      </c>
      <c r="I20" s="5">
        <v>24398</v>
      </c>
      <c r="J20" s="5">
        <v>11578</v>
      </c>
      <c r="K20" s="5">
        <v>10469</v>
      </c>
      <c r="L20" s="5">
        <v>55</v>
      </c>
      <c r="M20" s="5">
        <v>582</v>
      </c>
      <c r="N20" s="5">
        <v>5</v>
      </c>
      <c r="O20" s="6">
        <v>1709</v>
      </c>
      <c r="P20" s="5">
        <v>25004</v>
      </c>
      <c r="Q20" s="5">
        <v>11728</v>
      </c>
      <c r="R20" s="5">
        <v>10910</v>
      </c>
      <c r="S20" s="5">
        <v>55</v>
      </c>
      <c r="T20" s="5">
        <v>599</v>
      </c>
      <c r="U20" s="5">
        <v>5</v>
      </c>
      <c r="V20" s="6">
        <v>1707</v>
      </c>
      <c r="W20" s="5">
        <v>25276</v>
      </c>
      <c r="X20" s="5">
        <v>11848</v>
      </c>
      <c r="Y20" s="5">
        <v>11051</v>
      </c>
      <c r="Z20" s="5">
        <v>55</v>
      </c>
      <c r="AA20" s="5">
        <v>605</v>
      </c>
      <c r="AB20" s="5">
        <v>5</v>
      </c>
      <c r="AC20" s="6">
        <v>1712</v>
      </c>
    </row>
    <row r="21" spans="1:29" x14ac:dyDescent="0.3">
      <c r="A21" s="23" t="s">
        <v>24</v>
      </c>
      <c r="B21" s="5">
        <v>5237</v>
      </c>
      <c r="C21" s="5">
        <v>1789</v>
      </c>
      <c r="D21" s="5">
        <v>2723</v>
      </c>
      <c r="E21" s="5">
        <v>14</v>
      </c>
      <c r="F21" s="5">
        <v>69</v>
      </c>
      <c r="G21" s="5">
        <v>5</v>
      </c>
      <c r="H21" s="6">
        <v>637</v>
      </c>
      <c r="I21" s="5">
        <v>5276</v>
      </c>
      <c r="J21" s="5">
        <v>1815</v>
      </c>
      <c r="K21" s="5">
        <v>2735</v>
      </c>
      <c r="L21" s="5">
        <v>16</v>
      </c>
      <c r="M21" s="5">
        <v>69</v>
      </c>
      <c r="N21" s="5">
        <v>5</v>
      </c>
      <c r="O21" s="6">
        <v>636</v>
      </c>
      <c r="P21" s="5">
        <v>5453</v>
      </c>
      <c r="Q21" s="5">
        <v>1859</v>
      </c>
      <c r="R21" s="5">
        <v>2870</v>
      </c>
      <c r="S21" s="5">
        <v>16</v>
      </c>
      <c r="T21" s="5">
        <v>69</v>
      </c>
      <c r="U21" s="5">
        <v>5</v>
      </c>
      <c r="V21" s="6">
        <v>634</v>
      </c>
      <c r="W21" s="5">
        <v>5527</v>
      </c>
      <c r="X21" s="5">
        <v>1864</v>
      </c>
      <c r="Y21" s="5">
        <v>2925</v>
      </c>
      <c r="Z21" s="5">
        <v>16</v>
      </c>
      <c r="AA21" s="5">
        <v>68</v>
      </c>
      <c r="AB21" s="5">
        <v>5</v>
      </c>
      <c r="AC21" s="6">
        <v>649</v>
      </c>
    </row>
    <row r="22" spans="1:29" ht="28.8" x14ac:dyDescent="0.3">
      <c r="A22" s="23" t="s">
        <v>25</v>
      </c>
      <c r="B22" s="5">
        <v>2907</v>
      </c>
      <c r="C22" s="5">
        <v>10</v>
      </c>
      <c r="D22" s="5">
        <v>25</v>
      </c>
      <c r="E22" s="5">
        <v>1351</v>
      </c>
      <c r="F22" s="5">
        <v>31</v>
      </c>
      <c r="G22" s="5">
        <v>1490</v>
      </c>
      <c r="H22" s="6" t="s">
        <v>12</v>
      </c>
      <c r="I22" s="5">
        <v>2900</v>
      </c>
      <c r="J22" s="5">
        <v>10</v>
      </c>
      <c r="K22" s="5">
        <v>21</v>
      </c>
      <c r="L22" s="5">
        <v>1351</v>
      </c>
      <c r="M22" s="5">
        <v>30</v>
      </c>
      <c r="N22" s="5">
        <v>1488</v>
      </c>
      <c r="O22" s="6" t="s">
        <v>12</v>
      </c>
      <c r="P22" s="5">
        <v>2901</v>
      </c>
      <c r="Q22" s="5">
        <v>10</v>
      </c>
      <c r="R22" s="5">
        <v>22</v>
      </c>
      <c r="S22" s="5">
        <v>1353</v>
      </c>
      <c r="T22" s="5">
        <v>28</v>
      </c>
      <c r="U22" s="5">
        <v>1488</v>
      </c>
      <c r="V22" s="6" t="s">
        <v>12</v>
      </c>
      <c r="W22" s="5">
        <v>2908</v>
      </c>
      <c r="X22" s="5">
        <v>10</v>
      </c>
      <c r="Y22" s="5">
        <v>27</v>
      </c>
      <c r="Z22" s="5">
        <v>1358</v>
      </c>
      <c r="AA22" s="5">
        <v>25</v>
      </c>
      <c r="AB22" s="5">
        <v>1488</v>
      </c>
      <c r="AC22" s="6" t="s">
        <v>12</v>
      </c>
    </row>
    <row r="23" spans="1:29" x14ac:dyDescent="0.3">
      <c r="A23" s="23" t="s">
        <v>26</v>
      </c>
      <c r="B23" s="5">
        <v>3878</v>
      </c>
      <c r="C23" s="5">
        <v>610</v>
      </c>
      <c r="D23" s="5">
        <v>1476</v>
      </c>
      <c r="E23" s="5">
        <v>847</v>
      </c>
      <c r="F23" s="5">
        <v>439</v>
      </c>
      <c r="G23" s="5">
        <v>189</v>
      </c>
      <c r="H23" s="6">
        <v>317</v>
      </c>
      <c r="I23" s="5">
        <v>3869</v>
      </c>
      <c r="J23" s="5">
        <v>614</v>
      </c>
      <c r="K23" s="5">
        <v>1464</v>
      </c>
      <c r="L23" s="5">
        <v>849</v>
      </c>
      <c r="M23" s="5">
        <v>450</v>
      </c>
      <c r="N23" s="5">
        <v>187</v>
      </c>
      <c r="O23" s="6">
        <v>305</v>
      </c>
      <c r="P23" s="5">
        <v>4014</v>
      </c>
      <c r="Q23" s="5">
        <v>622</v>
      </c>
      <c r="R23" s="5">
        <v>1588</v>
      </c>
      <c r="S23" s="5">
        <v>851</v>
      </c>
      <c r="T23" s="5">
        <v>467</v>
      </c>
      <c r="U23" s="5">
        <v>188</v>
      </c>
      <c r="V23" s="6">
        <v>298</v>
      </c>
      <c r="W23" s="5">
        <v>4149</v>
      </c>
      <c r="X23" s="5">
        <v>641</v>
      </c>
      <c r="Y23" s="5">
        <v>1686</v>
      </c>
      <c r="Z23" s="5">
        <v>850</v>
      </c>
      <c r="AA23" s="5">
        <v>482</v>
      </c>
      <c r="AB23" s="5">
        <v>187</v>
      </c>
      <c r="AC23" s="6">
        <v>303</v>
      </c>
    </row>
    <row r="24" spans="1:29" x14ac:dyDescent="0.3">
      <c r="A24" s="23" t="s">
        <v>27</v>
      </c>
      <c r="B24" s="5">
        <v>4483</v>
      </c>
      <c r="C24" s="5">
        <v>896</v>
      </c>
      <c r="D24" s="5">
        <v>1150</v>
      </c>
      <c r="E24" s="5">
        <v>249</v>
      </c>
      <c r="F24" s="5">
        <v>448</v>
      </c>
      <c r="G24" s="5">
        <v>420</v>
      </c>
      <c r="H24" s="6">
        <v>1320</v>
      </c>
      <c r="I24" s="5">
        <v>4494</v>
      </c>
      <c r="J24" s="5">
        <v>911</v>
      </c>
      <c r="K24" s="5">
        <v>1156</v>
      </c>
      <c r="L24" s="5">
        <v>249</v>
      </c>
      <c r="M24" s="5">
        <v>454</v>
      </c>
      <c r="N24" s="5">
        <v>421</v>
      </c>
      <c r="O24" s="6">
        <v>1303</v>
      </c>
      <c r="P24" s="5">
        <v>4581</v>
      </c>
      <c r="Q24" s="5">
        <v>921</v>
      </c>
      <c r="R24" s="5">
        <v>1230</v>
      </c>
      <c r="S24" s="5">
        <v>249</v>
      </c>
      <c r="T24" s="5">
        <v>463</v>
      </c>
      <c r="U24" s="5">
        <v>417</v>
      </c>
      <c r="V24" s="6">
        <v>1301</v>
      </c>
      <c r="W24" s="5">
        <v>4666</v>
      </c>
      <c r="X24" s="5">
        <v>941</v>
      </c>
      <c r="Y24" s="5">
        <v>1290</v>
      </c>
      <c r="Z24" s="5">
        <v>249</v>
      </c>
      <c r="AA24" s="5">
        <v>473</v>
      </c>
      <c r="AB24" s="5">
        <v>417</v>
      </c>
      <c r="AC24" s="6">
        <v>1296</v>
      </c>
    </row>
    <row r="25" spans="1:29" x14ac:dyDescent="0.3">
      <c r="A25" s="23" t="s">
        <v>28</v>
      </c>
      <c r="B25" s="5">
        <v>12985</v>
      </c>
      <c r="C25" s="5">
        <v>609</v>
      </c>
      <c r="D25" s="5">
        <v>1677</v>
      </c>
      <c r="E25" s="5">
        <v>230</v>
      </c>
      <c r="F25" s="5">
        <v>250</v>
      </c>
      <c r="G25" s="5">
        <v>7077</v>
      </c>
      <c r="H25" s="6">
        <v>3142</v>
      </c>
      <c r="I25" s="5">
        <v>12865</v>
      </c>
      <c r="J25" s="5">
        <v>625</v>
      </c>
      <c r="K25" s="5">
        <v>1678</v>
      </c>
      <c r="L25" s="5">
        <v>229</v>
      </c>
      <c r="M25" s="5">
        <v>264</v>
      </c>
      <c r="N25" s="5">
        <v>7102</v>
      </c>
      <c r="O25" s="6">
        <v>2967</v>
      </c>
      <c r="P25" s="5">
        <v>13025</v>
      </c>
      <c r="Q25" s="5">
        <v>640</v>
      </c>
      <c r="R25" s="5">
        <v>1780</v>
      </c>
      <c r="S25" s="5">
        <v>230</v>
      </c>
      <c r="T25" s="5">
        <v>269</v>
      </c>
      <c r="U25" s="5">
        <v>7123</v>
      </c>
      <c r="V25" s="6">
        <v>2983</v>
      </c>
      <c r="W25" s="5">
        <v>13163</v>
      </c>
      <c r="X25" s="5">
        <v>636</v>
      </c>
      <c r="Y25" s="5">
        <v>1864</v>
      </c>
      <c r="Z25" s="5">
        <v>231</v>
      </c>
      <c r="AA25" s="5">
        <v>275</v>
      </c>
      <c r="AB25" s="5">
        <v>7144</v>
      </c>
      <c r="AC25" s="6">
        <v>3013</v>
      </c>
    </row>
    <row r="26" spans="1:29" x14ac:dyDescent="0.3">
      <c r="A26" s="23" t="s">
        <v>29</v>
      </c>
      <c r="B26" s="5">
        <v>22752</v>
      </c>
      <c r="C26" s="5">
        <v>889</v>
      </c>
      <c r="D26" s="5">
        <v>5072</v>
      </c>
      <c r="E26" s="5">
        <v>9</v>
      </c>
      <c r="F26" s="5">
        <v>4836</v>
      </c>
      <c r="G26" s="5">
        <v>11946</v>
      </c>
      <c r="H26" s="6" t="s">
        <v>12</v>
      </c>
      <c r="I26" s="5">
        <v>22789</v>
      </c>
      <c r="J26" s="5">
        <v>894</v>
      </c>
      <c r="K26" s="5">
        <v>5069</v>
      </c>
      <c r="L26" s="5">
        <v>9</v>
      </c>
      <c r="M26" s="5">
        <v>4816</v>
      </c>
      <c r="N26" s="5">
        <v>12001</v>
      </c>
      <c r="O26" s="6" t="s">
        <v>12</v>
      </c>
      <c r="P26" s="5">
        <v>23016</v>
      </c>
      <c r="Q26" s="5">
        <v>907</v>
      </c>
      <c r="R26" s="5">
        <v>5191</v>
      </c>
      <c r="S26" s="5">
        <v>9</v>
      </c>
      <c r="T26" s="5">
        <v>4821</v>
      </c>
      <c r="U26" s="5">
        <v>12088</v>
      </c>
      <c r="V26" s="6" t="s">
        <v>12</v>
      </c>
      <c r="W26" s="5">
        <v>23153</v>
      </c>
      <c r="X26" s="5">
        <v>919</v>
      </c>
      <c r="Y26" s="5">
        <v>5219</v>
      </c>
      <c r="Z26" s="5">
        <v>9</v>
      </c>
      <c r="AA26" s="5">
        <v>4807</v>
      </c>
      <c r="AB26" s="5">
        <v>12199</v>
      </c>
      <c r="AC26" s="6" t="s">
        <v>12</v>
      </c>
    </row>
    <row r="27" spans="1:29" ht="28.8" x14ac:dyDescent="0.3">
      <c r="A27" s="23" t="s">
        <v>30</v>
      </c>
      <c r="B27" s="5" t="s">
        <v>12</v>
      </c>
      <c r="C27" s="5" t="s">
        <v>12</v>
      </c>
      <c r="D27" s="5" t="s">
        <v>12</v>
      </c>
      <c r="E27" s="5" t="s">
        <v>12</v>
      </c>
      <c r="F27" s="5" t="s">
        <v>12</v>
      </c>
      <c r="G27" s="5" t="s">
        <v>12</v>
      </c>
      <c r="H27" s="6" t="s">
        <v>12</v>
      </c>
      <c r="I27" s="5" t="s">
        <v>12</v>
      </c>
      <c r="J27" s="5" t="s">
        <v>12</v>
      </c>
      <c r="K27" s="5" t="s">
        <v>12</v>
      </c>
      <c r="L27" s="5" t="s">
        <v>12</v>
      </c>
      <c r="M27" s="5" t="s">
        <v>12</v>
      </c>
      <c r="N27" s="5" t="s">
        <v>12</v>
      </c>
      <c r="O27" s="6" t="s">
        <v>12</v>
      </c>
      <c r="P27" s="5" t="s">
        <v>12</v>
      </c>
      <c r="Q27" s="5" t="s">
        <v>12</v>
      </c>
      <c r="R27" s="5" t="s">
        <v>12</v>
      </c>
      <c r="S27" s="5" t="s">
        <v>12</v>
      </c>
      <c r="T27" s="5" t="s">
        <v>12</v>
      </c>
      <c r="U27" s="5" t="s">
        <v>12</v>
      </c>
      <c r="V27" s="6" t="s">
        <v>12</v>
      </c>
      <c r="W27" s="5" t="s">
        <v>12</v>
      </c>
      <c r="X27" s="5" t="s">
        <v>12</v>
      </c>
      <c r="Y27" s="5" t="s">
        <v>12</v>
      </c>
      <c r="Z27" s="5" t="s">
        <v>12</v>
      </c>
      <c r="AA27" s="5" t="s">
        <v>12</v>
      </c>
      <c r="AB27" s="5" t="s">
        <v>12</v>
      </c>
      <c r="AC27" s="6" t="s">
        <v>12</v>
      </c>
    </row>
    <row r="28" spans="1:29" ht="15" thickBot="1" x14ac:dyDescent="0.35">
      <c r="A28" s="24" t="s">
        <v>31</v>
      </c>
      <c r="B28" s="8">
        <v>5</v>
      </c>
      <c r="C28" s="8" t="s">
        <v>12</v>
      </c>
      <c r="D28" s="8" t="s">
        <v>12</v>
      </c>
      <c r="E28" s="8" t="s">
        <v>12</v>
      </c>
      <c r="F28" s="8">
        <v>1</v>
      </c>
      <c r="G28" s="8">
        <v>4</v>
      </c>
      <c r="H28" s="9" t="s">
        <v>12</v>
      </c>
      <c r="I28" s="8">
        <v>5</v>
      </c>
      <c r="J28" s="8" t="s">
        <v>12</v>
      </c>
      <c r="K28" s="8" t="s">
        <v>12</v>
      </c>
      <c r="L28" s="8" t="s">
        <v>12</v>
      </c>
      <c r="M28" s="8">
        <v>1</v>
      </c>
      <c r="N28" s="8">
        <v>4</v>
      </c>
      <c r="O28" s="9" t="s">
        <v>12</v>
      </c>
      <c r="P28" s="8">
        <v>6</v>
      </c>
      <c r="Q28" s="8" t="s">
        <v>12</v>
      </c>
      <c r="R28" s="8">
        <v>1</v>
      </c>
      <c r="S28" s="8" t="s">
        <v>12</v>
      </c>
      <c r="T28" s="8">
        <v>1</v>
      </c>
      <c r="U28" s="8">
        <v>4</v>
      </c>
      <c r="V28" s="9" t="s">
        <v>12</v>
      </c>
      <c r="W28" s="8">
        <v>5</v>
      </c>
      <c r="X28" s="8" t="s">
        <v>12</v>
      </c>
      <c r="Y28" s="8" t="s">
        <v>12</v>
      </c>
      <c r="Z28" s="8" t="s">
        <v>12</v>
      </c>
      <c r="AA28" s="8">
        <v>1</v>
      </c>
      <c r="AB28" s="8">
        <v>4</v>
      </c>
      <c r="AC28" s="9" t="s">
        <v>12</v>
      </c>
    </row>
    <row r="29" spans="1:29" x14ac:dyDescent="0.3">
      <c r="A29" s="1" t="s">
        <v>32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 differentFirst="1">
    <oddHeader>&amp;L&amp;G</oddHeader>
    <firstHeader>&amp;L&amp;G</first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C1B0-6703-4586-A0E8-861349707CF0}">
  <dimension ref="A2:AG29"/>
  <sheetViews>
    <sheetView showWhiteSpace="0" zoomScaleNormal="100" workbookViewId="0"/>
  </sheetViews>
  <sheetFormatPr defaultColWidth="9.109375" defaultRowHeight="14.4" x14ac:dyDescent="0.3"/>
  <cols>
    <col min="1" max="1" width="59.6640625" style="1" customWidth="1"/>
    <col min="2" max="2" width="8.6640625" style="1" customWidth="1"/>
    <col min="3" max="4" width="12.5546875" style="1" customWidth="1"/>
    <col min="5" max="5" width="8.88671875" style="1" customWidth="1"/>
    <col min="6" max="6" width="14.6640625" style="1" customWidth="1"/>
    <col min="7" max="7" width="8.44140625" style="1" customWidth="1"/>
    <col min="8" max="8" width="19.33203125" style="1" customWidth="1"/>
    <col min="9" max="9" width="8.6640625" style="1" customWidth="1"/>
    <col min="10" max="11" width="12.5546875" style="1" customWidth="1"/>
    <col min="12" max="12" width="8.33203125" style="1" customWidth="1"/>
    <col min="13" max="13" width="14.6640625" style="1" customWidth="1"/>
    <col min="14" max="14" width="8.44140625" style="1" customWidth="1"/>
    <col min="15" max="15" width="19.33203125" style="1" customWidth="1"/>
    <col min="16" max="16" width="8.6640625" style="1" customWidth="1"/>
    <col min="17" max="18" width="12.5546875" style="1" customWidth="1"/>
    <col min="19" max="19" width="8.33203125" style="1" customWidth="1"/>
    <col min="20" max="20" width="14.6640625" style="1" customWidth="1"/>
    <col min="21" max="21" width="8.44140625" style="1" customWidth="1"/>
    <col min="22" max="22" width="19.33203125" style="1" customWidth="1"/>
    <col min="23" max="23" width="8.6640625" style="1" customWidth="1"/>
    <col min="24" max="25" width="12.5546875" style="1" customWidth="1"/>
    <col min="26" max="26" width="8.33203125" style="1" customWidth="1"/>
    <col min="27" max="27" width="14.6640625" style="1" customWidth="1"/>
    <col min="28" max="28" width="8.44140625" style="1" customWidth="1"/>
    <col min="29" max="29" width="19.33203125" style="1" customWidth="1"/>
    <col min="30" max="16384" width="9.109375" style="1"/>
  </cols>
  <sheetData>
    <row r="2" spans="1:33" x14ac:dyDescent="0.3">
      <c r="A2" s="2" t="str">
        <f>UPPER("Poslovni subjekti v Poslovnem registru Slovenije po področjih dejavnosti SKD in po skupinah, po četrtletjih 2009")</f>
        <v>POSLOVNI SUBJEKTI V POSLOVNEM REGISTRU SLOVENIJE PO PODROČJIH DEJAVNOSTI SKD IN PO SKUPINAH, PO ČETRTLETJIH 2009</v>
      </c>
    </row>
    <row r="3" spans="1:33" x14ac:dyDescent="0.3">
      <c r="A3" s="2"/>
    </row>
    <row r="4" spans="1:33" ht="15" thickBot="1" x14ac:dyDescent="0.35">
      <c r="B4" s="28" t="s">
        <v>67</v>
      </c>
      <c r="C4" s="29"/>
      <c r="D4" s="29"/>
      <c r="E4" s="29"/>
      <c r="F4" s="29"/>
      <c r="G4" s="29"/>
      <c r="H4" s="29"/>
      <c r="I4" s="30" t="s">
        <v>68</v>
      </c>
      <c r="J4" s="28"/>
      <c r="K4" s="29"/>
      <c r="L4" s="29"/>
      <c r="M4" s="29"/>
      <c r="N4" s="29"/>
      <c r="O4" s="29"/>
      <c r="P4" s="29" t="s">
        <v>69</v>
      </c>
      <c r="Q4" s="30"/>
      <c r="R4" s="28"/>
      <c r="S4" s="29"/>
      <c r="T4" s="29"/>
      <c r="U4" s="29"/>
      <c r="V4" s="29"/>
      <c r="W4" s="29" t="s">
        <v>70</v>
      </c>
      <c r="X4" s="29"/>
      <c r="Y4" s="30"/>
      <c r="Z4" s="28"/>
      <c r="AA4" s="29"/>
      <c r="AB4" s="29"/>
      <c r="AC4" s="29"/>
      <c r="AD4" s="29"/>
      <c r="AE4" s="29"/>
      <c r="AF4" s="29"/>
      <c r="AG4" s="30"/>
    </row>
    <row r="5" spans="1:33" ht="72.599999999999994" thickBot="1" x14ac:dyDescent="0.35">
      <c r="A5" s="10" t="s">
        <v>1</v>
      </c>
      <c r="B5" s="11" t="s">
        <v>2</v>
      </c>
      <c r="C5" s="11" t="s">
        <v>33</v>
      </c>
      <c r="D5" s="11" t="s">
        <v>5</v>
      </c>
      <c r="E5" s="11" t="s">
        <v>6</v>
      </c>
      <c r="F5" s="11" t="s">
        <v>7</v>
      </c>
      <c r="G5" s="11" t="s">
        <v>8</v>
      </c>
      <c r="H5" s="12" t="s">
        <v>9</v>
      </c>
      <c r="I5" s="11" t="s">
        <v>2</v>
      </c>
      <c r="J5" s="11" t="s">
        <v>33</v>
      </c>
      <c r="K5" s="11" t="s">
        <v>5</v>
      </c>
      <c r="L5" s="11" t="s">
        <v>6</v>
      </c>
      <c r="M5" s="11" t="s">
        <v>7</v>
      </c>
      <c r="N5" s="11" t="s">
        <v>8</v>
      </c>
      <c r="O5" s="12" t="s">
        <v>9</v>
      </c>
      <c r="P5" s="11" t="s">
        <v>2</v>
      </c>
      <c r="Q5" s="11" t="s">
        <v>33</v>
      </c>
      <c r="R5" s="11" t="s">
        <v>5</v>
      </c>
      <c r="S5" s="11" t="s">
        <v>6</v>
      </c>
      <c r="T5" s="11" t="s">
        <v>7</v>
      </c>
      <c r="U5" s="11" t="s">
        <v>8</v>
      </c>
      <c r="V5" s="12" t="s">
        <v>9</v>
      </c>
      <c r="W5" s="11" t="s">
        <v>2</v>
      </c>
      <c r="X5" s="11" t="s">
        <v>33</v>
      </c>
      <c r="Y5" s="11" t="s">
        <v>5</v>
      </c>
      <c r="Z5" s="11" t="s">
        <v>6</v>
      </c>
      <c r="AA5" s="11" t="s">
        <v>7</v>
      </c>
      <c r="AB5" s="11" t="s">
        <v>8</v>
      </c>
      <c r="AC5" s="12" t="s">
        <v>9</v>
      </c>
    </row>
    <row r="6" spans="1:33" ht="15" thickBot="1" x14ac:dyDescent="0.35">
      <c r="A6" s="13">
        <v>1</v>
      </c>
      <c r="B6" s="14" t="s">
        <v>34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5">
        <v>8</v>
      </c>
      <c r="I6" s="14" t="s">
        <v>34</v>
      </c>
      <c r="J6" s="14">
        <v>3</v>
      </c>
      <c r="K6" s="14">
        <v>4</v>
      </c>
      <c r="L6" s="14">
        <v>5</v>
      </c>
      <c r="M6" s="14">
        <v>6</v>
      </c>
      <c r="N6" s="14">
        <v>7</v>
      </c>
      <c r="O6" s="15">
        <v>8</v>
      </c>
      <c r="P6" s="14" t="s">
        <v>34</v>
      </c>
      <c r="Q6" s="14">
        <v>3</v>
      </c>
      <c r="R6" s="14">
        <v>4</v>
      </c>
      <c r="S6" s="14">
        <v>5</v>
      </c>
      <c r="T6" s="14">
        <v>6</v>
      </c>
      <c r="U6" s="14">
        <v>7</v>
      </c>
      <c r="V6" s="15">
        <v>8</v>
      </c>
      <c r="W6" s="14" t="s">
        <v>34</v>
      </c>
      <c r="X6" s="14">
        <v>3</v>
      </c>
      <c r="Y6" s="14">
        <v>4</v>
      </c>
      <c r="Z6" s="14">
        <v>5</v>
      </c>
      <c r="AA6" s="14">
        <v>6</v>
      </c>
      <c r="AB6" s="14">
        <v>7</v>
      </c>
      <c r="AC6" s="15">
        <v>8</v>
      </c>
    </row>
    <row r="7" spans="1:33" ht="15" thickBot="1" x14ac:dyDescent="0.35">
      <c r="A7" s="16" t="s">
        <v>2</v>
      </c>
      <c r="B7" s="17">
        <v>173357</v>
      </c>
      <c r="C7" s="18">
        <v>57852</v>
      </c>
      <c r="D7" s="18">
        <v>71939</v>
      </c>
      <c r="E7" s="18">
        <v>2834</v>
      </c>
      <c r="F7" s="18">
        <v>7404</v>
      </c>
      <c r="G7" s="18">
        <v>21467</v>
      </c>
      <c r="H7" s="19">
        <v>11861</v>
      </c>
      <c r="I7" s="17">
        <v>175483</v>
      </c>
      <c r="J7" s="18">
        <v>59034</v>
      </c>
      <c r="K7" s="18">
        <v>73070</v>
      </c>
      <c r="L7" s="18">
        <v>2852</v>
      </c>
      <c r="M7" s="18">
        <v>7427</v>
      </c>
      <c r="N7" s="18">
        <v>21456</v>
      </c>
      <c r="O7" s="19">
        <v>11644</v>
      </c>
      <c r="P7" s="17">
        <v>176956</v>
      </c>
      <c r="Q7" s="18">
        <v>59861</v>
      </c>
      <c r="R7" s="18">
        <v>73816</v>
      </c>
      <c r="S7" s="18">
        <v>2849</v>
      </c>
      <c r="T7" s="18">
        <v>7475</v>
      </c>
      <c r="U7" s="18">
        <v>21506</v>
      </c>
      <c r="V7" s="19">
        <v>11449</v>
      </c>
      <c r="W7" s="17">
        <v>177281</v>
      </c>
      <c r="X7" s="18">
        <v>60138</v>
      </c>
      <c r="Y7" s="18">
        <v>73892</v>
      </c>
      <c r="Z7" s="18">
        <v>2847</v>
      </c>
      <c r="AA7" s="18">
        <v>7510</v>
      </c>
      <c r="AB7" s="18">
        <v>21583</v>
      </c>
      <c r="AC7" s="19">
        <v>11311</v>
      </c>
    </row>
    <row r="8" spans="1:33" x14ac:dyDescent="0.3">
      <c r="A8" s="22" t="s">
        <v>10</v>
      </c>
      <c r="B8" s="3">
        <v>3300</v>
      </c>
      <c r="C8" s="3">
        <v>487</v>
      </c>
      <c r="D8" s="3">
        <v>746</v>
      </c>
      <c r="E8" s="3">
        <v>2</v>
      </c>
      <c r="F8" s="3">
        <v>431</v>
      </c>
      <c r="G8" s="3">
        <v>519</v>
      </c>
      <c r="H8" s="4">
        <v>1115</v>
      </c>
      <c r="I8" s="3">
        <v>3315</v>
      </c>
      <c r="J8" s="3">
        <v>488</v>
      </c>
      <c r="K8" s="3">
        <v>760</v>
      </c>
      <c r="L8" s="3">
        <v>2</v>
      </c>
      <c r="M8" s="3">
        <v>432</v>
      </c>
      <c r="N8" s="3">
        <v>519</v>
      </c>
      <c r="O8" s="4">
        <v>1114</v>
      </c>
      <c r="P8" s="3">
        <v>3336</v>
      </c>
      <c r="Q8" s="3">
        <v>491</v>
      </c>
      <c r="R8" s="3">
        <v>765</v>
      </c>
      <c r="S8" s="3">
        <v>2</v>
      </c>
      <c r="T8" s="3">
        <v>434</v>
      </c>
      <c r="U8" s="3">
        <v>520</v>
      </c>
      <c r="V8" s="4">
        <v>1124</v>
      </c>
      <c r="W8" s="3">
        <v>3324</v>
      </c>
      <c r="X8" s="3">
        <v>482</v>
      </c>
      <c r="Y8" s="3">
        <v>755</v>
      </c>
      <c r="Z8" s="3">
        <v>2</v>
      </c>
      <c r="AA8" s="3">
        <v>437</v>
      </c>
      <c r="AB8" s="3">
        <v>519</v>
      </c>
      <c r="AC8" s="4">
        <v>1129</v>
      </c>
    </row>
    <row r="9" spans="1:33" x14ac:dyDescent="0.3">
      <c r="A9" s="23" t="s">
        <v>11</v>
      </c>
      <c r="B9" s="5">
        <v>124</v>
      </c>
      <c r="C9" s="5">
        <v>75</v>
      </c>
      <c r="D9" s="5">
        <v>47</v>
      </c>
      <c r="E9" s="5" t="s">
        <v>12</v>
      </c>
      <c r="F9" s="5" t="s">
        <v>12</v>
      </c>
      <c r="G9" s="5" t="s">
        <v>12</v>
      </c>
      <c r="H9" s="6">
        <v>2</v>
      </c>
      <c r="I9" s="5">
        <v>126</v>
      </c>
      <c r="J9" s="5">
        <v>76</v>
      </c>
      <c r="K9" s="5">
        <v>48</v>
      </c>
      <c r="L9" s="5" t="s">
        <v>12</v>
      </c>
      <c r="M9" s="5" t="s">
        <v>12</v>
      </c>
      <c r="N9" s="5" t="s">
        <v>12</v>
      </c>
      <c r="O9" s="6">
        <v>2</v>
      </c>
      <c r="P9" s="5">
        <v>127</v>
      </c>
      <c r="Q9" s="5">
        <v>77</v>
      </c>
      <c r="R9" s="5">
        <v>48</v>
      </c>
      <c r="S9" s="5" t="s">
        <v>12</v>
      </c>
      <c r="T9" s="5" t="s">
        <v>12</v>
      </c>
      <c r="U9" s="5" t="s">
        <v>12</v>
      </c>
      <c r="V9" s="6">
        <v>2</v>
      </c>
      <c r="W9" s="5">
        <v>130</v>
      </c>
      <c r="X9" s="5">
        <v>77</v>
      </c>
      <c r="Y9" s="5">
        <v>51</v>
      </c>
      <c r="Z9" s="5" t="s">
        <v>12</v>
      </c>
      <c r="AA9" s="5" t="s">
        <v>12</v>
      </c>
      <c r="AB9" s="5" t="s">
        <v>12</v>
      </c>
      <c r="AC9" s="6">
        <v>2</v>
      </c>
    </row>
    <row r="10" spans="1:33" x14ac:dyDescent="0.3">
      <c r="A10" s="23" t="s">
        <v>13</v>
      </c>
      <c r="B10" s="5">
        <v>18234</v>
      </c>
      <c r="C10" s="5">
        <v>7140</v>
      </c>
      <c r="D10" s="5">
        <v>10339</v>
      </c>
      <c r="E10" s="5">
        <v>4</v>
      </c>
      <c r="F10" s="5">
        <v>20</v>
      </c>
      <c r="G10" s="5" t="s">
        <v>12</v>
      </c>
      <c r="H10" s="6">
        <v>731</v>
      </c>
      <c r="I10" s="5">
        <v>18180</v>
      </c>
      <c r="J10" s="5">
        <v>7162</v>
      </c>
      <c r="K10" s="5">
        <v>10227</v>
      </c>
      <c r="L10" s="5">
        <v>4</v>
      </c>
      <c r="M10" s="5">
        <v>23</v>
      </c>
      <c r="N10" s="5" t="s">
        <v>12</v>
      </c>
      <c r="O10" s="6">
        <v>764</v>
      </c>
      <c r="P10" s="5">
        <v>18334</v>
      </c>
      <c r="Q10" s="5">
        <v>7203</v>
      </c>
      <c r="R10" s="5">
        <v>10187</v>
      </c>
      <c r="S10" s="5">
        <v>4</v>
      </c>
      <c r="T10" s="5">
        <v>25</v>
      </c>
      <c r="U10" s="5" t="s">
        <v>12</v>
      </c>
      <c r="V10" s="6">
        <v>915</v>
      </c>
      <c r="W10" s="5">
        <v>18219</v>
      </c>
      <c r="X10" s="5">
        <v>7209</v>
      </c>
      <c r="Y10" s="5">
        <v>10027</v>
      </c>
      <c r="Z10" s="5">
        <v>5</v>
      </c>
      <c r="AA10" s="5">
        <v>28</v>
      </c>
      <c r="AB10" s="5" t="s">
        <v>12</v>
      </c>
      <c r="AC10" s="6">
        <v>950</v>
      </c>
    </row>
    <row r="11" spans="1:33" x14ac:dyDescent="0.3">
      <c r="A11" s="23" t="s">
        <v>14</v>
      </c>
      <c r="B11" s="5">
        <v>527</v>
      </c>
      <c r="C11" s="5">
        <v>223</v>
      </c>
      <c r="D11" s="5">
        <v>225</v>
      </c>
      <c r="E11" s="5">
        <v>1</v>
      </c>
      <c r="F11" s="5">
        <v>3</v>
      </c>
      <c r="G11" s="5" t="s">
        <v>12</v>
      </c>
      <c r="H11" s="6">
        <v>75</v>
      </c>
      <c r="I11" s="5">
        <v>558</v>
      </c>
      <c r="J11" s="5">
        <v>236</v>
      </c>
      <c r="K11" s="5">
        <v>236</v>
      </c>
      <c r="L11" s="5">
        <v>1</v>
      </c>
      <c r="M11" s="5">
        <v>3</v>
      </c>
      <c r="N11" s="5" t="s">
        <v>12</v>
      </c>
      <c r="O11" s="6">
        <v>82</v>
      </c>
      <c r="P11" s="5">
        <v>597</v>
      </c>
      <c r="Q11" s="5">
        <v>251</v>
      </c>
      <c r="R11" s="5">
        <v>250</v>
      </c>
      <c r="S11" s="5">
        <v>1</v>
      </c>
      <c r="T11" s="5">
        <v>3</v>
      </c>
      <c r="U11" s="5" t="s">
        <v>12</v>
      </c>
      <c r="V11" s="6">
        <v>92</v>
      </c>
      <c r="W11" s="5">
        <v>649</v>
      </c>
      <c r="X11" s="5">
        <v>278</v>
      </c>
      <c r="Y11" s="5">
        <v>260</v>
      </c>
      <c r="Z11" s="5">
        <v>1</v>
      </c>
      <c r="AA11" s="5">
        <v>3</v>
      </c>
      <c r="AB11" s="5" t="s">
        <v>12</v>
      </c>
      <c r="AC11" s="6">
        <v>107</v>
      </c>
    </row>
    <row r="12" spans="1:33" x14ac:dyDescent="0.3">
      <c r="A12" s="23" t="s">
        <v>15</v>
      </c>
      <c r="B12" s="5">
        <v>393</v>
      </c>
      <c r="C12" s="5">
        <v>297</v>
      </c>
      <c r="D12" s="5">
        <v>87</v>
      </c>
      <c r="E12" s="5">
        <v>1</v>
      </c>
      <c r="F12" s="5">
        <v>2</v>
      </c>
      <c r="G12" s="5" t="s">
        <v>12</v>
      </c>
      <c r="H12" s="6">
        <v>6</v>
      </c>
      <c r="I12" s="5">
        <v>398</v>
      </c>
      <c r="J12" s="5">
        <v>302</v>
      </c>
      <c r="K12" s="5">
        <v>86</v>
      </c>
      <c r="L12" s="5">
        <v>1</v>
      </c>
      <c r="M12" s="5">
        <v>3</v>
      </c>
      <c r="N12" s="5" t="s">
        <v>12</v>
      </c>
      <c r="O12" s="6">
        <v>6</v>
      </c>
      <c r="P12" s="5">
        <v>409</v>
      </c>
      <c r="Q12" s="5">
        <v>307</v>
      </c>
      <c r="R12" s="5">
        <v>92</v>
      </c>
      <c r="S12" s="5">
        <v>1</v>
      </c>
      <c r="T12" s="5">
        <v>3</v>
      </c>
      <c r="U12" s="5" t="s">
        <v>12</v>
      </c>
      <c r="V12" s="6">
        <v>6</v>
      </c>
      <c r="W12" s="5">
        <v>413</v>
      </c>
      <c r="X12" s="5">
        <v>311</v>
      </c>
      <c r="Y12" s="5">
        <v>92</v>
      </c>
      <c r="Z12" s="5">
        <v>1</v>
      </c>
      <c r="AA12" s="5">
        <v>3</v>
      </c>
      <c r="AB12" s="5" t="s">
        <v>12</v>
      </c>
      <c r="AC12" s="6">
        <v>6</v>
      </c>
    </row>
    <row r="13" spans="1:33" x14ac:dyDescent="0.3">
      <c r="A13" s="23" t="s">
        <v>16</v>
      </c>
      <c r="B13" s="5">
        <v>22251</v>
      </c>
      <c r="C13" s="5">
        <v>8659</v>
      </c>
      <c r="D13" s="5">
        <v>13580</v>
      </c>
      <c r="E13" s="5" t="s">
        <v>12</v>
      </c>
      <c r="F13" s="5">
        <v>3</v>
      </c>
      <c r="G13" s="5" t="s">
        <v>12</v>
      </c>
      <c r="H13" s="6">
        <v>9</v>
      </c>
      <c r="I13" s="5">
        <v>22855</v>
      </c>
      <c r="J13" s="5">
        <v>9160</v>
      </c>
      <c r="K13" s="5">
        <v>13685</v>
      </c>
      <c r="L13" s="5" t="s">
        <v>12</v>
      </c>
      <c r="M13" s="5">
        <v>1</v>
      </c>
      <c r="N13" s="5" t="s">
        <v>12</v>
      </c>
      <c r="O13" s="6">
        <v>9</v>
      </c>
      <c r="P13" s="5">
        <v>22932</v>
      </c>
      <c r="Q13" s="5">
        <v>9387</v>
      </c>
      <c r="R13" s="5">
        <v>13535</v>
      </c>
      <c r="S13" s="5" t="s">
        <v>12</v>
      </c>
      <c r="T13" s="5">
        <v>1</v>
      </c>
      <c r="U13" s="5" t="s">
        <v>12</v>
      </c>
      <c r="V13" s="6">
        <v>9</v>
      </c>
      <c r="W13" s="5">
        <v>22670</v>
      </c>
      <c r="X13" s="5">
        <v>9376</v>
      </c>
      <c r="Y13" s="5">
        <v>13286</v>
      </c>
      <c r="Z13" s="5" t="s">
        <v>12</v>
      </c>
      <c r="AA13" s="5">
        <v>1</v>
      </c>
      <c r="AB13" s="5" t="s">
        <v>12</v>
      </c>
      <c r="AC13" s="6">
        <v>7</v>
      </c>
    </row>
    <row r="14" spans="1:33" x14ac:dyDescent="0.3">
      <c r="A14" s="23" t="s">
        <v>17</v>
      </c>
      <c r="B14" s="5">
        <v>25475</v>
      </c>
      <c r="C14" s="5">
        <v>14658</v>
      </c>
      <c r="D14" s="5">
        <v>10694</v>
      </c>
      <c r="E14" s="5">
        <v>25</v>
      </c>
      <c r="F14" s="5">
        <v>4</v>
      </c>
      <c r="G14" s="5" t="s">
        <v>12</v>
      </c>
      <c r="H14" s="6">
        <v>94</v>
      </c>
      <c r="I14" s="5">
        <v>25790</v>
      </c>
      <c r="J14" s="5">
        <v>14803</v>
      </c>
      <c r="K14" s="5">
        <v>10862</v>
      </c>
      <c r="L14" s="5">
        <v>25</v>
      </c>
      <c r="M14" s="5">
        <v>6</v>
      </c>
      <c r="N14" s="5" t="s">
        <v>12</v>
      </c>
      <c r="O14" s="6">
        <v>94</v>
      </c>
      <c r="P14" s="5">
        <v>26103</v>
      </c>
      <c r="Q14" s="5">
        <v>14958</v>
      </c>
      <c r="R14" s="5">
        <v>11018</v>
      </c>
      <c r="S14" s="5">
        <v>25</v>
      </c>
      <c r="T14" s="5">
        <v>8</v>
      </c>
      <c r="U14" s="5" t="s">
        <v>12</v>
      </c>
      <c r="V14" s="6">
        <v>94</v>
      </c>
      <c r="W14" s="5">
        <v>26151</v>
      </c>
      <c r="X14" s="5">
        <v>14951</v>
      </c>
      <c r="Y14" s="5">
        <v>11069</v>
      </c>
      <c r="Z14" s="5">
        <v>25</v>
      </c>
      <c r="AA14" s="5">
        <v>9</v>
      </c>
      <c r="AB14" s="5" t="s">
        <v>12</v>
      </c>
      <c r="AC14" s="6">
        <v>97</v>
      </c>
    </row>
    <row r="15" spans="1:33" x14ac:dyDescent="0.3">
      <c r="A15" s="23" t="s">
        <v>18</v>
      </c>
      <c r="B15" s="5">
        <v>9174</v>
      </c>
      <c r="C15" s="5">
        <v>2485</v>
      </c>
      <c r="D15" s="5">
        <v>6655</v>
      </c>
      <c r="E15" s="5">
        <v>2</v>
      </c>
      <c r="F15" s="5">
        <v>2</v>
      </c>
      <c r="G15" s="5">
        <v>1</v>
      </c>
      <c r="H15" s="6">
        <v>29</v>
      </c>
      <c r="I15" s="5">
        <v>9170</v>
      </c>
      <c r="J15" s="5">
        <v>2539</v>
      </c>
      <c r="K15" s="5">
        <v>6596</v>
      </c>
      <c r="L15" s="5">
        <v>2</v>
      </c>
      <c r="M15" s="5">
        <v>2</v>
      </c>
      <c r="N15" s="5">
        <v>1</v>
      </c>
      <c r="O15" s="6">
        <v>30</v>
      </c>
      <c r="P15" s="5">
        <v>9180</v>
      </c>
      <c r="Q15" s="5">
        <v>2598</v>
      </c>
      <c r="R15" s="5">
        <v>6547</v>
      </c>
      <c r="S15" s="5">
        <v>2</v>
      </c>
      <c r="T15" s="5">
        <v>2</v>
      </c>
      <c r="U15" s="5">
        <v>1</v>
      </c>
      <c r="V15" s="6">
        <v>30</v>
      </c>
      <c r="W15" s="5">
        <v>9092</v>
      </c>
      <c r="X15" s="5">
        <v>2635</v>
      </c>
      <c r="Y15" s="5">
        <v>6422</v>
      </c>
      <c r="Z15" s="5">
        <v>1</v>
      </c>
      <c r="AA15" s="5">
        <v>2</v>
      </c>
      <c r="AB15" s="5">
        <v>1</v>
      </c>
      <c r="AC15" s="6">
        <v>31</v>
      </c>
    </row>
    <row r="16" spans="1:33" x14ac:dyDescent="0.3">
      <c r="A16" s="23" t="s">
        <v>19</v>
      </c>
      <c r="B16" s="5">
        <v>9633</v>
      </c>
      <c r="C16" s="5">
        <v>2575</v>
      </c>
      <c r="D16" s="5">
        <v>5159</v>
      </c>
      <c r="E16" s="5">
        <v>21</v>
      </c>
      <c r="F16" s="5">
        <v>12</v>
      </c>
      <c r="G16" s="5">
        <v>1</v>
      </c>
      <c r="H16" s="6">
        <v>1865</v>
      </c>
      <c r="I16" s="5">
        <v>9852</v>
      </c>
      <c r="J16" s="5">
        <v>2648</v>
      </c>
      <c r="K16" s="5">
        <v>5289</v>
      </c>
      <c r="L16" s="5">
        <v>21</v>
      </c>
      <c r="M16" s="5">
        <v>13</v>
      </c>
      <c r="N16" s="5">
        <v>1</v>
      </c>
      <c r="O16" s="6">
        <v>1880</v>
      </c>
      <c r="P16" s="5">
        <v>9854</v>
      </c>
      <c r="Q16" s="5">
        <v>2724</v>
      </c>
      <c r="R16" s="5">
        <v>5279</v>
      </c>
      <c r="S16" s="5">
        <v>21</v>
      </c>
      <c r="T16" s="5">
        <v>13</v>
      </c>
      <c r="U16" s="5">
        <v>1</v>
      </c>
      <c r="V16" s="6">
        <v>1816</v>
      </c>
      <c r="W16" s="5">
        <v>9753</v>
      </c>
      <c r="X16" s="5">
        <v>2754</v>
      </c>
      <c r="Y16" s="5">
        <v>5248</v>
      </c>
      <c r="Z16" s="5">
        <v>20</v>
      </c>
      <c r="AA16" s="5">
        <v>13</v>
      </c>
      <c r="AB16" s="5">
        <v>1</v>
      </c>
      <c r="AC16" s="6">
        <v>1717</v>
      </c>
    </row>
    <row r="17" spans="1:29" x14ac:dyDescent="0.3">
      <c r="A17" s="23" t="s">
        <v>20</v>
      </c>
      <c r="B17" s="5">
        <v>5520</v>
      </c>
      <c r="C17" s="5">
        <v>2763</v>
      </c>
      <c r="D17" s="5">
        <v>2523</v>
      </c>
      <c r="E17" s="5">
        <v>14</v>
      </c>
      <c r="F17" s="5">
        <v>136</v>
      </c>
      <c r="G17" s="5">
        <v>11</v>
      </c>
      <c r="H17" s="6">
        <v>73</v>
      </c>
      <c r="I17" s="5">
        <v>5674</v>
      </c>
      <c r="J17" s="5">
        <v>2815</v>
      </c>
      <c r="K17" s="5">
        <v>2626</v>
      </c>
      <c r="L17" s="5">
        <v>13</v>
      </c>
      <c r="M17" s="5">
        <v>139</v>
      </c>
      <c r="N17" s="5">
        <v>10</v>
      </c>
      <c r="O17" s="6">
        <v>71</v>
      </c>
      <c r="P17" s="5">
        <v>5820</v>
      </c>
      <c r="Q17" s="5">
        <v>2869</v>
      </c>
      <c r="R17" s="5">
        <v>2712</v>
      </c>
      <c r="S17" s="5">
        <v>14</v>
      </c>
      <c r="T17" s="5">
        <v>151</v>
      </c>
      <c r="U17" s="5">
        <v>9</v>
      </c>
      <c r="V17" s="6">
        <v>65</v>
      </c>
      <c r="W17" s="5">
        <v>5996</v>
      </c>
      <c r="X17" s="5">
        <v>2938</v>
      </c>
      <c r="Y17" s="5">
        <v>2816</v>
      </c>
      <c r="Z17" s="5">
        <v>14</v>
      </c>
      <c r="AA17" s="5">
        <v>155</v>
      </c>
      <c r="AB17" s="5">
        <v>9</v>
      </c>
      <c r="AC17" s="6">
        <v>64</v>
      </c>
    </row>
    <row r="18" spans="1:29" x14ac:dyDescent="0.3">
      <c r="A18" s="23" t="s">
        <v>21</v>
      </c>
      <c r="B18" s="5">
        <v>2243</v>
      </c>
      <c r="C18" s="5">
        <v>1205</v>
      </c>
      <c r="D18" s="5">
        <v>1029</v>
      </c>
      <c r="E18" s="5">
        <v>3</v>
      </c>
      <c r="F18" s="5">
        <v>6</v>
      </c>
      <c r="G18" s="5" t="s">
        <v>12</v>
      </c>
      <c r="H18" s="6" t="s">
        <v>12</v>
      </c>
      <c r="I18" s="5">
        <v>2351</v>
      </c>
      <c r="J18" s="5">
        <v>1224</v>
      </c>
      <c r="K18" s="5">
        <v>1118</v>
      </c>
      <c r="L18" s="5">
        <v>3</v>
      </c>
      <c r="M18" s="5">
        <v>6</v>
      </c>
      <c r="N18" s="5" t="s">
        <v>12</v>
      </c>
      <c r="O18" s="6" t="s">
        <v>12</v>
      </c>
      <c r="P18" s="5">
        <v>2368</v>
      </c>
      <c r="Q18" s="5">
        <v>1214</v>
      </c>
      <c r="R18" s="5">
        <v>1145</v>
      </c>
      <c r="S18" s="5">
        <v>3</v>
      </c>
      <c r="T18" s="5">
        <v>6</v>
      </c>
      <c r="U18" s="5" t="s">
        <v>12</v>
      </c>
      <c r="V18" s="6" t="s">
        <v>12</v>
      </c>
      <c r="W18" s="5">
        <v>2383</v>
      </c>
      <c r="X18" s="5">
        <v>1233</v>
      </c>
      <c r="Y18" s="5">
        <v>1143</v>
      </c>
      <c r="Z18" s="5">
        <v>3</v>
      </c>
      <c r="AA18" s="5">
        <v>4</v>
      </c>
      <c r="AB18" s="5" t="s">
        <v>12</v>
      </c>
      <c r="AC18" s="6" t="s">
        <v>12</v>
      </c>
    </row>
    <row r="19" spans="1:29" x14ac:dyDescent="0.3">
      <c r="A19" s="23" t="s">
        <v>22</v>
      </c>
      <c r="B19" s="5">
        <v>2721</v>
      </c>
      <c r="C19" s="5">
        <v>1920</v>
      </c>
      <c r="D19" s="5">
        <v>591</v>
      </c>
      <c r="E19" s="5">
        <v>13</v>
      </c>
      <c r="F19" s="5">
        <v>186</v>
      </c>
      <c r="G19" s="5" t="s">
        <v>12</v>
      </c>
      <c r="H19" s="6">
        <v>11</v>
      </c>
      <c r="I19" s="5">
        <v>2751</v>
      </c>
      <c r="J19" s="5">
        <v>1950</v>
      </c>
      <c r="K19" s="5">
        <v>593</v>
      </c>
      <c r="L19" s="5">
        <v>12</v>
      </c>
      <c r="M19" s="5">
        <v>186</v>
      </c>
      <c r="N19" s="5" t="s">
        <v>12</v>
      </c>
      <c r="O19" s="6">
        <v>10</v>
      </c>
      <c r="P19" s="5">
        <v>2771</v>
      </c>
      <c r="Q19" s="5">
        <v>1969</v>
      </c>
      <c r="R19" s="5">
        <v>599</v>
      </c>
      <c r="S19" s="5">
        <v>10</v>
      </c>
      <c r="T19" s="5">
        <v>183</v>
      </c>
      <c r="U19" s="5" t="s">
        <v>12</v>
      </c>
      <c r="V19" s="6">
        <v>10</v>
      </c>
      <c r="W19" s="5">
        <v>2766</v>
      </c>
      <c r="X19" s="5">
        <v>1971</v>
      </c>
      <c r="Y19" s="5">
        <v>599</v>
      </c>
      <c r="Z19" s="5">
        <v>8</v>
      </c>
      <c r="AA19" s="5">
        <v>178</v>
      </c>
      <c r="AB19" s="5" t="s">
        <v>12</v>
      </c>
      <c r="AC19" s="6">
        <v>10</v>
      </c>
    </row>
    <row r="20" spans="1:29" x14ac:dyDescent="0.3">
      <c r="A20" s="23" t="s">
        <v>23</v>
      </c>
      <c r="B20" s="5">
        <v>22642</v>
      </c>
      <c r="C20" s="5">
        <v>10874</v>
      </c>
      <c r="D20" s="5">
        <v>9448</v>
      </c>
      <c r="E20" s="5">
        <v>50</v>
      </c>
      <c r="F20" s="5">
        <v>518</v>
      </c>
      <c r="G20" s="5">
        <v>3</v>
      </c>
      <c r="H20" s="6">
        <v>1749</v>
      </c>
      <c r="I20" s="5">
        <v>23113</v>
      </c>
      <c r="J20" s="5">
        <v>11052</v>
      </c>
      <c r="K20" s="5">
        <v>9721</v>
      </c>
      <c r="L20" s="5">
        <v>53</v>
      </c>
      <c r="M20" s="5">
        <v>527</v>
      </c>
      <c r="N20" s="5">
        <v>4</v>
      </c>
      <c r="O20" s="6">
        <v>1756</v>
      </c>
      <c r="P20" s="5">
        <v>23547</v>
      </c>
      <c r="Q20" s="5">
        <v>11188</v>
      </c>
      <c r="R20" s="5">
        <v>10010</v>
      </c>
      <c r="S20" s="5">
        <v>53</v>
      </c>
      <c r="T20" s="5">
        <v>550</v>
      </c>
      <c r="U20" s="5">
        <v>4</v>
      </c>
      <c r="V20" s="6">
        <v>1742</v>
      </c>
      <c r="W20" s="5">
        <v>23827</v>
      </c>
      <c r="X20" s="5">
        <v>11228</v>
      </c>
      <c r="Y20" s="5">
        <v>10240</v>
      </c>
      <c r="Z20" s="5">
        <v>55</v>
      </c>
      <c r="AA20" s="5">
        <v>567</v>
      </c>
      <c r="AB20" s="5">
        <v>5</v>
      </c>
      <c r="AC20" s="6">
        <v>1732</v>
      </c>
    </row>
    <row r="21" spans="1:29" x14ac:dyDescent="0.3">
      <c r="A21" s="23" t="s">
        <v>24</v>
      </c>
      <c r="B21" s="5">
        <v>4700</v>
      </c>
      <c r="C21" s="5">
        <v>1610</v>
      </c>
      <c r="D21" s="5">
        <v>2356</v>
      </c>
      <c r="E21" s="5">
        <v>15</v>
      </c>
      <c r="F21" s="5">
        <v>64</v>
      </c>
      <c r="G21" s="5">
        <v>6</v>
      </c>
      <c r="H21" s="6">
        <v>649</v>
      </c>
      <c r="I21" s="5">
        <v>4856</v>
      </c>
      <c r="J21" s="5">
        <v>1649</v>
      </c>
      <c r="K21" s="5">
        <v>2495</v>
      </c>
      <c r="L21" s="5">
        <v>15</v>
      </c>
      <c r="M21" s="5">
        <v>65</v>
      </c>
      <c r="N21" s="5">
        <v>6</v>
      </c>
      <c r="O21" s="6">
        <v>626</v>
      </c>
      <c r="P21" s="5">
        <v>4991</v>
      </c>
      <c r="Q21" s="5">
        <v>1678</v>
      </c>
      <c r="R21" s="5">
        <v>2604</v>
      </c>
      <c r="S21" s="5">
        <v>15</v>
      </c>
      <c r="T21" s="5">
        <v>64</v>
      </c>
      <c r="U21" s="5">
        <v>6</v>
      </c>
      <c r="V21" s="6">
        <v>624</v>
      </c>
      <c r="W21" s="5">
        <v>5102</v>
      </c>
      <c r="X21" s="5">
        <v>1728</v>
      </c>
      <c r="Y21" s="5">
        <v>2660</v>
      </c>
      <c r="Z21" s="5">
        <v>15</v>
      </c>
      <c r="AA21" s="5">
        <v>67</v>
      </c>
      <c r="AB21" s="5">
        <v>6</v>
      </c>
      <c r="AC21" s="6">
        <v>626</v>
      </c>
    </row>
    <row r="22" spans="1:29" ht="28.8" x14ac:dyDescent="0.3">
      <c r="A22" s="23" t="s">
        <v>25</v>
      </c>
      <c r="B22" s="5">
        <v>2924</v>
      </c>
      <c r="C22" s="5">
        <v>11</v>
      </c>
      <c r="D22" s="5">
        <v>16</v>
      </c>
      <c r="E22" s="5">
        <v>1368</v>
      </c>
      <c r="F22" s="5">
        <v>32</v>
      </c>
      <c r="G22" s="5">
        <v>1497</v>
      </c>
      <c r="H22" s="6" t="s">
        <v>12</v>
      </c>
      <c r="I22" s="5">
        <v>2920</v>
      </c>
      <c r="J22" s="5">
        <v>11</v>
      </c>
      <c r="K22" s="5">
        <v>19</v>
      </c>
      <c r="L22" s="5">
        <v>1367</v>
      </c>
      <c r="M22" s="5">
        <v>30</v>
      </c>
      <c r="N22" s="5">
        <v>1493</v>
      </c>
      <c r="O22" s="6" t="s">
        <v>12</v>
      </c>
      <c r="P22" s="5">
        <v>2919</v>
      </c>
      <c r="Q22" s="5">
        <v>10</v>
      </c>
      <c r="R22" s="5">
        <v>24</v>
      </c>
      <c r="S22" s="5">
        <v>1365</v>
      </c>
      <c r="T22" s="5">
        <v>30</v>
      </c>
      <c r="U22" s="5">
        <v>1490</v>
      </c>
      <c r="V22" s="6" t="s">
        <v>12</v>
      </c>
      <c r="W22" s="5">
        <v>2919</v>
      </c>
      <c r="X22" s="5">
        <v>10</v>
      </c>
      <c r="Y22" s="5">
        <v>24</v>
      </c>
      <c r="Z22" s="5">
        <v>1363</v>
      </c>
      <c r="AA22" s="5">
        <v>31</v>
      </c>
      <c r="AB22" s="5">
        <v>1491</v>
      </c>
      <c r="AC22" s="6" t="s">
        <v>12</v>
      </c>
    </row>
    <row r="23" spans="1:29" x14ac:dyDescent="0.3">
      <c r="A23" s="23" t="s">
        <v>26</v>
      </c>
      <c r="B23" s="5">
        <v>3496</v>
      </c>
      <c r="C23" s="5">
        <v>564</v>
      </c>
      <c r="D23" s="5">
        <v>1166</v>
      </c>
      <c r="E23" s="5">
        <v>842</v>
      </c>
      <c r="F23" s="5">
        <v>401</v>
      </c>
      <c r="G23" s="5">
        <v>193</v>
      </c>
      <c r="H23" s="6">
        <v>330</v>
      </c>
      <c r="I23" s="5">
        <v>3577</v>
      </c>
      <c r="J23" s="5">
        <v>579</v>
      </c>
      <c r="K23" s="5">
        <v>1227</v>
      </c>
      <c r="L23" s="5">
        <v>849</v>
      </c>
      <c r="M23" s="5">
        <v>409</v>
      </c>
      <c r="N23" s="5">
        <v>191</v>
      </c>
      <c r="O23" s="6">
        <v>322</v>
      </c>
      <c r="P23" s="5">
        <v>3673</v>
      </c>
      <c r="Q23" s="5">
        <v>587</v>
      </c>
      <c r="R23" s="5">
        <v>1322</v>
      </c>
      <c r="S23" s="5">
        <v>848</v>
      </c>
      <c r="T23" s="5">
        <v>414</v>
      </c>
      <c r="U23" s="5">
        <v>191</v>
      </c>
      <c r="V23" s="6">
        <v>311</v>
      </c>
      <c r="W23" s="5">
        <v>3793</v>
      </c>
      <c r="X23" s="5">
        <v>602</v>
      </c>
      <c r="Y23" s="5">
        <v>1407</v>
      </c>
      <c r="Z23" s="5">
        <v>848</v>
      </c>
      <c r="AA23" s="5">
        <v>423</v>
      </c>
      <c r="AB23" s="5">
        <v>191</v>
      </c>
      <c r="AC23" s="6">
        <v>322</v>
      </c>
    </row>
    <row r="24" spans="1:29" x14ac:dyDescent="0.3">
      <c r="A24" s="23" t="s">
        <v>27</v>
      </c>
      <c r="B24" s="5">
        <v>4520</v>
      </c>
      <c r="C24" s="5">
        <v>860</v>
      </c>
      <c r="D24" s="5">
        <v>970</v>
      </c>
      <c r="E24" s="5">
        <v>244</v>
      </c>
      <c r="F24" s="5">
        <v>418</v>
      </c>
      <c r="G24" s="5">
        <v>419</v>
      </c>
      <c r="H24" s="6">
        <v>1609</v>
      </c>
      <c r="I24" s="5">
        <v>4518</v>
      </c>
      <c r="J24" s="5">
        <v>880</v>
      </c>
      <c r="K24" s="5">
        <v>1033</v>
      </c>
      <c r="L24" s="5">
        <v>249</v>
      </c>
      <c r="M24" s="5">
        <v>418</v>
      </c>
      <c r="N24" s="5">
        <v>421</v>
      </c>
      <c r="O24" s="6">
        <v>1517</v>
      </c>
      <c r="P24" s="5">
        <v>4392</v>
      </c>
      <c r="Q24" s="5">
        <v>877</v>
      </c>
      <c r="R24" s="5">
        <v>1069</v>
      </c>
      <c r="S24" s="5">
        <v>249</v>
      </c>
      <c r="T24" s="5">
        <v>425</v>
      </c>
      <c r="U24" s="5">
        <v>421</v>
      </c>
      <c r="V24" s="6">
        <v>1351</v>
      </c>
      <c r="W24" s="5">
        <v>4431</v>
      </c>
      <c r="X24" s="5">
        <v>883</v>
      </c>
      <c r="Y24" s="5">
        <v>1113</v>
      </c>
      <c r="Z24" s="5">
        <v>249</v>
      </c>
      <c r="AA24" s="5">
        <v>435</v>
      </c>
      <c r="AB24" s="5">
        <v>421</v>
      </c>
      <c r="AC24" s="6">
        <v>1330</v>
      </c>
    </row>
    <row r="25" spans="1:29" x14ac:dyDescent="0.3">
      <c r="A25" s="23" t="s">
        <v>28</v>
      </c>
      <c r="B25" s="5">
        <v>13031</v>
      </c>
      <c r="C25" s="5">
        <v>570</v>
      </c>
      <c r="D25" s="5">
        <v>1453</v>
      </c>
      <c r="E25" s="5">
        <v>219</v>
      </c>
      <c r="F25" s="5">
        <v>233</v>
      </c>
      <c r="G25" s="5">
        <v>7042</v>
      </c>
      <c r="H25" s="6">
        <v>3514</v>
      </c>
      <c r="I25" s="5">
        <v>12951</v>
      </c>
      <c r="J25" s="5">
        <v>583</v>
      </c>
      <c r="K25" s="5">
        <v>1505</v>
      </c>
      <c r="L25" s="5">
        <v>226</v>
      </c>
      <c r="M25" s="5">
        <v>235</v>
      </c>
      <c r="N25" s="5">
        <v>7041</v>
      </c>
      <c r="O25" s="6">
        <v>3361</v>
      </c>
      <c r="P25" s="5">
        <v>12939</v>
      </c>
      <c r="Q25" s="5">
        <v>591</v>
      </c>
      <c r="R25" s="5">
        <v>1577</v>
      </c>
      <c r="S25" s="5">
        <v>227</v>
      </c>
      <c r="T25" s="5">
        <v>237</v>
      </c>
      <c r="U25" s="5">
        <v>7049</v>
      </c>
      <c r="V25" s="6">
        <v>3258</v>
      </c>
      <c r="W25" s="5">
        <v>12941</v>
      </c>
      <c r="X25" s="5">
        <v>594</v>
      </c>
      <c r="Y25" s="5">
        <v>1623</v>
      </c>
      <c r="Z25" s="5">
        <v>228</v>
      </c>
      <c r="AA25" s="5">
        <v>244</v>
      </c>
      <c r="AB25" s="5">
        <v>7072</v>
      </c>
      <c r="AC25" s="6">
        <v>3180</v>
      </c>
    </row>
    <row r="26" spans="1:29" x14ac:dyDescent="0.3">
      <c r="A26" s="23" t="s">
        <v>29</v>
      </c>
      <c r="B26" s="5">
        <v>22443</v>
      </c>
      <c r="C26" s="5">
        <v>876</v>
      </c>
      <c r="D26" s="5">
        <v>4854</v>
      </c>
      <c r="E26" s="5">
        <v>10</v>
      </c>
      <c r="F26" s="5">
        <v>4932</v>
      </c>
      <c r="G26" s="5">
        <v>11771</v>
      </c>
      <c r="H26" s="6" t="s">
        <v>12</v>
      </c>
      <c r="I26" s="5">
        <v>22523</v>
      </c>
      <c r="J26" s="5">
        <v>877</v>
      </c>
      <c r="K26" s="5">
        <v>4944</v>
      </c>
      <c r="L26" s="5">
        <v>9</v>
      </c>
      <c r="M26" s="5">
        <v>4928</v>
      </c>
      <c r="N26" s="5">
        <v>11765</v>
      </c>
      <c r="O26" s="6" t="s">
        <v>12</v>
      </c>
      <c r="P26" s="5">
        <v>22659</v>
      </c>
      <c r="Q26" s="5">
        <v>882</v>
      </c>
      <c r="R26" s="5">
        <v>5033</v>
      </c>
      <c r="S26" s="5">
        <v>9</v>
      </c>
      <c r="T26" s="5">
        <v>4925</v>
      </c>
      <c r="U26" s="5">
        <v>11810</v>
      </c>
      <c r="V26" s="6" t="s">
        <v>12</v>
      </c>
      <c r="W26" s="5">
        <v>22717</v>
      </c>
      <c r="X26" s="5">
        <v>878</v>
      </c>
      <c r="Y26" s="5">
        <v>5057</v>
      </c>
      <c r="Z26" s="5">
        <v>9</v>
      </c>
      <c r="AA26" s="5">
        <v>4909</v>
      </c>
      <c r="AB26" s="5">
        <v>11863</v>
      </c>
      <c r="AC26" s="6">
        <v>1</v>
      </c>
    </row>
    <row r="27" spans="1:29" ht="28.8" x14ac:dyDescent="0.3">
      <c r="A27" s="23" t="s">
        <v>30</v>
      </c>
      <c r="B27" s="5" t="s">
        <v>12</v>
      </c>
      <c r="C27" s="5" t="s">
        <v>12</v>
      </c>
      <c r="D27" s="5" t="s">
        <v>12</v>
      </c>
      <c r="E27" s="5" t="s">
        <v>12</v>
      </c>
      <c r="F27" s="5" t="s">
        <v>12</v>
      </c>
      <c r="G27" s="5" t="s">
        <v>12</v>
      </c>
      <c r="H27" s="6" t="s">
        <v>12</v>
      </c>
      <c r="I27" s="5" t="s">
        <v>12</v>
      </c>
      <c r="J27" s="5" t="s">
        <v>12</v>
      </c>
      <c r="K27" s="5" t="s">
        <v>12</v>
      </c>
      <c r="L27" s="5" t="s">
        <v>12</v>
      </c>
      <c r="M27" s="5" t="s">
        <v>12</v>
      </c>
      <c r="N27" s="5" t="s">
        <v>12</v>
      </c>
      <c r="O27" s="6" t="s">
        <v>12</v>
      </c>
      <c r="P27" s="5" t="s">
        <v>12</v>
      </c>
      <c r="Q27" s="5" t="s">
        <v>12</v>
      </c>
      <c r="R27" s="5" t="s">
        <v>12</v>
      </c>
      <c r="S27" s="5" t="s">
        <v>12</v>
      </c>
      <c r="T27" s="5" t="s">
        <v>12</v>
      </c>
      <c r="U27" s="5" t="s">
        <v>12</v>
      </c>
      <c r="V27" s="6" t="s">
        <v>12</v>
      </c>
      <c r="W27" s="5" t="s">
        <v>12</v>
      </c>
      <c r="X27" s="5" t="s">
        <v>12</v>
      </c>
      <c r="Y27" s="5" t="s">
        <v>12</v>
      </c>
      <c r="Z27" s="5" t="s">
        <v>12</v>
      </c>
      <c r="AA27" s="5" t="s">
        <v>12</v>
      </c>
      <c r="AB27" s="5" t="s">
        <v>12</v>
      </c>
      <c r="AC27" s="6" t="s">
        <v>12</v>
      </c>
    </row>
    <row r="28" spans="1:29" ht="15" thickBot="1" x14ac:dyDescent="0.35">
      <c r="A28" s="24" t="s">
        <v>31</v>
      </c>
      <c r="B28" s="8">
        <v>6</v>
      </c>
      <c r="C28" s="8" t="s">
        <v>12</v>
      </c>
      <c r="D28" s="8">
        <v>1</v>
      </c>
      <c r="E28" s="8" t="s">
        <v>12</v>
      </c>
      <c r="F28" s="8">
        <v>1</v>
      </c>
      <c r="G28" s="8">
        <v>4</v>
      </c>
      <c r="H28" s="9" t="s">
        <v>12</v>
      </c>
      <c r="I28" s="8">
        <v>5</v>
      </c>
      <c r="J28" s="8" t="s">
        <v>12</v>
      </c>
      <c r="K28" s="8" t="s">
        <v>12</v>
      </c>
      <c r="L28" s="8" t="s">
        <v>12</v>
      </c>
      <c r="M28" s="8">
        <v>1</v>
      </c>
      <c r="N28" s="8">
        <v>4</v>
      </c>
      <c r="O28" s="9" t="s">
        <v>12</v>
      </c>
      <c r="P28" s="8">
        <v>5</v>
      </c>
      <c r="Q28" s="8" t="s">
        <v>12</v>
      </c>
      <c r="R28" s="8" t="s">
        <v>12</v>
      </c>
      <c r="S28" s="8" t="s">
        <v>12</v>
      </c>
      <c r="T28" s="8">
        <v>1</v>
      </c>
      <c r="U28" s="8">
        <v>4</v>
      </c>
      <c r="V28" s="9" t="s">
        <v>12</v>
      </c>
      <c r="W28" s="8">
        <v>5</v>
      </c>
      <c r="X28" s="8" t="s">
        <v>12</v>
      </c>
      <c r="Y28" s="8" t="s">
        <v>12</v>
      </c>
      <c r="Z28" s="8" t="s">
        <v>12</v>
      </c>
      <c r="AA28" s="8">
        <v>1</v>
      </c>
      <c r="AB28" s="8">
        <v>4</v>
      </c>
      <c r="AC28" s="9" t="s">
        <v>12</v>
      </c>
    </row>
    <row r="29" spans="1:29" x14ac:dyDescent="0.3">
      <c r="A29" s="1" t="s">
        <v>32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 differentFirst="1">
    <oddHeader>&amp;L&amp;G</oddHeader>
    <firstHeader>&amp;L&amp;G</first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5A7F3-BB3A-45F1-9A4E-1F2F0082B772}">
  <dimension ref="A2:AG29"/>
  <sheetViews>
    <sheetView showWhiteSpace="0" zoomScaleNormal="100" workbookViewId="0"/>
  </sheetViews>
  <sheetFormatPr defaultColWidth="9.109375" defaultRowHeight="14.4" x14ac:dyDescent="0.3"/>
  <cols>
    <col min="1" max="1" width="59.6640625" style="1" customWidth="1"/>
    <col min="2" max="2" width="8.6640625" style="1" customWidth="1"/>
    <col min="3" max="4" width="12.5546875" style="1" customWidth="1"/>
    <col min="5" max="5" width="8.88671875" style="1" customWidth="1"/>
    <col min="6" max="6" width="14.6640625" style="1" customWidth="1"/>
    <col min="7" max="7" width="8.44140625" style="1" customWidth="1"/>
    <col min="8" max="8" width="19.33203125" style="1" customWidth="1"/>
    <col min="9" max="9" width="8.6640625" style="1" customWidth="1"/>
    <col min="10" max="11" width="12.5546875" style="1" customWidth="1"/>
    <col min="12" max="12" width="8.33203125" style="1" customWidth="1"/>
    <col min="13" max="13" width="14.6640625" style="1" customWidth="1"/>
    <col min="14" max="14" width="8.44140625" style="1" customWidth="1"/>
    <col min="15" max="15" width="19.33203125" style="1" customWidth="1"/>
    <col min="16" max="16" width="8.6640625" style="1" customWidth="1"/>
    <col min="17" max="18" width="12.5546875" style="1" customWidth="1"/>
    <col min="19" max="19" width="8.33203125" style="1" customWidth="1"/>
    <col min="20" max="20" width="14.6640625" style="1" customWidth="1"/>
    <col min="21" max="21" width="8.44140625" style="1" customWidth="1"/>
    <col min="22" max="22" width="19.33203125" style="1" customWidth="1"/>
    <col min="23" max="23" width="8.6640625" style="1" customWidth="1"/>
    <col min="24" max="25" width="12.5546875" style="1" customWidth="1"/>
    <col min="26" max="26" width="8.33203125" style="1" customWidth="1"/>
    <col min="27" max="27" width="14.6640625" style="1" customWidth="1"/>
    <col min="28" max="28" width="8.44140625" style="1" customWidth="1"/>
    <col min="29" max="29" width="19.33203125" style="1" customWidth="1"/>
    <col min="30" max="16384" width="9.109375" style="1"/>
  </cols>
  <sheetData>
    <row r="2" spans="1:33" x14ac:dyDescent="0.3">
      <c r="A2" s="2" t="str">
        <f>UPPER("Poslovni subjekti v Poslovnem registru Slovenije po področjih dejavnosti SKD in po skupinah, po četrtletjih 2008")</f>
        <v>POSLOVNI SUBJEKTI V POSLOVNEM REGISTRU SLOVENIJE PO PODROČJIH DEJAVNOSTI SKD IN PO SKUPINAH, PO ČETRTLETJIH 2008</v>
      </c>
    </row>
    <row r="3" spans="1:33" x14ac:dyDescent="0.3">
      <c r="A3" s="2"/>
    </row>
    <row r="4" spans="1:33" ht="15" thickBot="1" x14ac:dyDescent="0.35">
      <c r="B4" s="28" t="s">
        <v>71</v>
      </c>
      <c r="C4" s="29"/>
      <c r="D4" s="29"/>
      <c r="E4" s="29"/>
      <c r="F4" s="29"/>
      <c r="G4" s="29"/>
      <c r="H4" s="29"/>
      <c r="I4" s="30" t="s">
        <v>72</v>
      </c>
      <c r="J4" s="28"/>
      <c r="K4" s="29"/>
      <c r="L4" s="29"/>
      <c r="M4" s="29"/>
      <c r="N4" s="29"/>
      <c r="O4" s="29"/>
      <c r="P4" s="29" t="s">
        <v>73</v>
      </c>
      <c r="Q4" s="30"/>
      <c r="R4" s="28"/>
      <c r="S4" s="29"/>
      <c r="T4" s="29"/>
      <c r="U4" s="29"/>
      <c r="V4" s="29"/>
      <c r="W4" s="29" t="s">
        <v>74</v>
      </c>
      <c r="X4" s="29"/>
      <c r="Y4" s="30"/>
      <c r="Z4" s="28"/>
      <c r="AA4" s="29"/>
      <c r="AB4" s="29"/>
      <c r="AC4" s="29"/>
      <c r="AD4" s="29"/>
      <c r="AE4" s="29"/>
      <c r="AF4" s="29"/>
      <c r="AG4" s="30"/>
    </row>
    <row r="5" spans="1:33" ht="72.599999999999994" thickBot="1" x14ac:dyDescent="0.35">
      <c r="A5" s="10" t="s">
        <v>1</v>
      </c>
      <c r="B5" s="11" t="s">
        <v>2</v>
      </c>
      <c r="C5" s="11" t="s">
        <v>33</v>
      </c>
      <c r="D5" s="11" t="s">
        <v>5</v>
      </c>
      <c r="E5" s="11" t="s">
        <v>6</v>
      </c>
      <c r="F5" s="11" t="s">
        <v>7</v>
      </c>
      <c r="G5" s="11" t="s">
        <v>8</v>
      </c>
      <c r="H5" s="12" t="s">
        <v>9</v>
      </c>
      <c r="I5" s="11" t="s">
        <v>2</v>
      </c>
      <c r="J5" s="11" t="s">
        <v>33</v>
      </c>
      <c r="K5" s="11" t="s">
        <v>5</v>
      </c>
      <c r="L5" s="11" t="s">
        <v>6</v>
      </c>
      <c r="M5" s="11" t="s">
        <v>7</v>
      </c>
      <c r="N5" s="11" t="s">
        <v>8</v>
      </c>
      <c r="O5" s="12" t="s">
        <v>9</v>
      </c>
      <c r="P5" s="11" t="s">
        <v>2</v>
      </c>
      <c r="Q5" s="11" t="s">
        <v>33</v>
      </c>
      <c r="R5" s="11" t="s">
        <v>5</v>
      </c>
      <c r="S5" s="11" t="s">
        <v>6</v>
      </c>
      <c r="T5" s="11" t="s">
        <v>7</v>
      </c>
      <c r="U5" s="11" t="s">
        <v>8</v>
      </c>
      <c r="V5" s="12" t="s">
        <v>9</v>
      </c>
      <c r="W5" s="11" t="s">
        <v>2</v>
      </c>
      <c r="X5" s="11" t="s">
        <v>33</v>
      </c>
      <c r="Y5" s="11" t="s">
        <v>5</v>
      </c>
      <c r="Z5" s="11" t="s">
        <v>6</v>
      </c>
      <c r="AA5" s="11" t="s">
        <v>7</v>
      </c>
      <c r="AB5" s="11" t="s">
        <v>8</v>
      </c>
      <c r="AC5" s="12" t="s">
        <v>9</v>
      </c>
    </row>
    <row r="6" spans="1:33" ht="15" thickBot="1" x14ac:dyDescent="0.35">
      <c r="A6" s="13">
        <v>1</v>
      </c>
      <c r="B6" s="14" t="s">
        <v>34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5">
        <v>8</v>
      </c>
      <c r="I6" s="14" t="s">
        <v>34</v>
      </c>
      <c r="J6" s="14">
        <v>3</v>
      </c>
      <c r="K6" s="14">
        <v>4</v>
      </c>
      <c r="L6" s="14">
        <v>5</v>
      </c>
      <c r="M6" s="14">
        <v>6</v>
      </c>
      <c r="N6" s="14">
        <v>7</v>
      </c>
      <c r="O6" s="15">
        <v>8</v>
      </c>
      <c r="P6" s="14" t="s">
        <v>34</v>
      </c>
      <c r="Q6" s="14">
        <v>3</v>
      </c>
      <c r="R6" s="14">
        <v>4</v>
      </c>
      <c r="S6" s="14">
        <v>5</v>
      </c>
      <c r="T6" s="14">
        <v>6</v>
      </c>
      <c r="U6" s="14">
        <v>7</v>
      </c>
      <c r="V6" s="15">
        <v>8</v>
      </c>
      <c r="W6" s="14" t="s">
        <v>34</v>
      </c>
      <c r="X6" s="14">
        <v>3</v>
      </c>
      <c r="Y6" s="14">
        <v>4</v>
      </c>
      <c r="Z6" s="14">
        <v>5</v>
      </c>
      <c r="AA6" s="14">
        <v>6</v>
      </c>
      <c r="AB6" s="14">
        <v>7</v>
      </c>
      <c r="AC6" s="15">
        <v>8</v>
      </c>
    </row>
    <row r="7" spans="1:33" ht="15" thickBot="1" x14ac:dyDescent="0.35">
      <c r="A7" s="16" t="s">
        <v>2</v>
      </c>
      <c r="B7" s="17">
        <v>165730</v>
      </c>
      <c r="C7" s="18">
        <v>54262</v>
      </c>
      <c r="D7" s="18">
        <v>68720</v>
      </c>
      <c r="E7" s="18">
        <v>2753</v>
      </c>
      <c r="F7" s="18">
        <v>7304</v>
      </c>
      <c r="G7" s="18">
        <v>21322</v>
      </c>
      <c r="H7" s="19">
        <v>11369</v>
      </c>
      <c r="I7" s="17">
        <v>166781</v>
      </c>
      <c r="J7" s="18">
        <v>55197</v>
      </c>
      <c r="K7" s="18">
        <v>68709</v>
      </c>
      <c r="L7" s="18">
        <v>2792</v>
      </c>
      <c r="M7" s="18">
        <v>7304</v>
      </c>
      <c r="N7" s="18">
        <v>21365</v>
      </c>
      <c r="O7" s="19">
        <v>11414</v>
      </c>
      <c r="P7" s="17">
        <v>169282</v>
      </c>
      <c r="Q7" s="18">
        <v>56146</v>
      </c>
      <c r="R7" s="18">
        <v>69993</v>
      </c>
      <c r="S7" s="18">
        <v>2802</v>
      </c>
      <c r="T7" s="18">
        <v>7364</v>
      </c>
      <c r="U7" s="18">
        <v>21400</v>
      </c>
      <c r="V7" s="19">
        <v>11577</v>
      </c>
      <c r="W7" s="17">
        <v>171126</v>
      </c>
      <c r="X7" s="18">
        <v>56768</v>
      </c>
      <c r="Y7" s="18">
        <v>70903</v>
      </c>
      <c r="Z7" s="18">
        <v>2803</v>
      </c>
      <c r="AA7" s="18">
        <v>7405</v>
      </c>
      <c r="AB7" s="18">
        <v>21479</v>
      </c>
      <c r="AC7" s="19">
        <v>11768</v>
      </c>
    </row>
    <row r="8" spans="1:33" x14ac:dyDescent="0.3">
      <c r="A8" s="22" t="s">
        <v>10</v>
      </c>
      <c r="B8" s="3">
        <v>3201</v>
      </c>
      <c r="C8" s="3">
        <v>494</v>
      </c>
      <c r="D8" s="3">
        <v>734</v>
      </c>
      <c r="E8" s="3">
        <v>2</v>
      </c>
      <c r="F8" s="3">
        <v>423</v>
      </c>
      <c r="G8" s="3">
        <v>519</v>
      </c>
      <c r="H8" s="4">
        <v>1029</v>
      </c>
      <c r="I8" s="3">
        <v>3210</v>
      </c>
      <c r="J8" s="3">
        <v>488</v>
      </c>
      <c r="K8" s="3">
        <v>735</v>
      </c>
      <c r="L8" s="3">
        <v>2</v>
      </c>
      <c r="M8" s="3">
        <v>425</v>
      </c>
      <c r="N8" s="3">
        <v>519</v>
      </c>
      <c r="O8" s="4">
        <v>1041</v>
      </c>
      <c r="P8" s="3">
        <v>3216</v>
      </c>
      <c r="Q8" s="3">
        <v>485</v>
      </c>
      <c r="R8" s="3">
        <v>731</v>
      </c>
      <c r="S8" s="3">
        <v>2</v>
      </c>
      <c r="T8" s="3">
        <v>426</v>
      </c>
      <c r="U8" s="3">
        <v>518</v>
      </c>
      <c r="V8" s="4">
        <v>1054</v>
      </c>
      <c r="W8" s="3">
        <v>3272</v>
      </c>
      <c r="X8" s="3">
        <v>488</v>
      </c>
      <c r="Y8" s="3">
        <v>743</v>
      </c>
      <c r="Z8" s="3">
        <v>2</v>
      </c>
      <c r="AA8" s="3">
        <v>430</v>
      </c>
      <c r="AB8" s="3">
        <v>520</v>
      </c>
      <c r="AC8" s="4">
        <v>1089</v>
      </c>
    </row>
    <row r="9" spans="1:33" x14ac:dyDescent="0.3">
      <c r="A9" s="23" t="s">
        <v>11</v>
      </c>
      <c r="B9" s="5">
        <v>132</v>
      </c>
      <c r="C9" s="5">
        <v>80</v>
      </c>
      <c r="D9" s="5">
        <v>50</v>
      </c>
      <c r="E9" s="5" t="s">
        <v>12</v>
      </c>
      <c r="F9" s="5" t="s">
        <v>12</v>
      </c>
      <c r="G9" s="5" t="s">
        <v>12</v>
      </c>
      <c r="H9" s="6">
        <v>2</v>
      </c>
      <c r="I9" s="5">
        <v>130</v>
      </c>
      <c r="J9" s="5">
        <v>79</v>
      </c>
      <c r="K9" s="5">
        <v>49</v>
      </c>
      <c r="L9" s="5" t="s">
        <v>12</v>
      </c>
      <c r="M9" s="5" t="s">
        <v>12</v>
      </c>
      <c r="N9" s="5" t="s">
        <v>12</v>
      </c>
      <c r="O9" s="6">
        <v>2</v>
      </c>
      <c r="P9" s="5">
        <v>128</v>
      </c>
      <c r="Q9" s="5">
        <v>77</v>
      </c>
      <c r="R9" s="5">
        <v>49</v>
      </c>
      <c r="S9" s="5" t="s">
        <v>12</v>
      </c>
      <c r="T9" s="5" t="s">
        <v>12</v>
      </c>
      <c r="U9" s="5" t="s">
        <v>12</v>
      </c>
      <c r="V9" s="6">
        <v>2</v>
      </c>
      <c r="W9" s="5">
        <v>125</v>
      </c>
      <c r="X9" s="5">
        <v>74</v>
      </c>
      <c r="Y9" s="5">
        <v>49</v>
      </c>
      <c r="Z9" s="5" t="s">
        <v>12</v>
      </c>
      <c r="AA9" s="5" t="s">
        <v>12</v>
      </c>
      <c r="AB9" s="5" t="s">
        <v>12</v>
      </c>
      <c r="AC9" s="6">
        <v>2</v>
      </c>
    </row>
    <row r="10" spans="1:33" x14ac:dyDescent="0.3">
      <c r="A10" s="23" t="s">
        <v>13</v>
      </c>
      <c r="B10" s="5">
        <v>18138</v>
      </c>
      <c r="C10" s="5">
        <v>7026</v>
      </c>
      <c r="D10" s="5">
        <v>10512</v>
      </c>
      <c r="E10" s="5">
        <v>4</v>
      </c>
      <c r="F10" s="5">
        <v>13</v>
      </c>
      <c r="G10" s="5" t="s">
        <v>12</v>
      </c>
      <c r="H10" s="6">
        <v>583</v>
      </c>
      <c r="I10" s="5">
        <v>18124</v>
      </c>
      <c r="J10" s="5">
        <v>7029</v>
      </c>
      <c r="K10" s="5">
        <v>10466</v>
      </c>
      <c r="L10" s="5">
        <v>4</v>
      </c>
      <c r="M10" s="5">
        <v>17</v>
      </c>
      <c r="N10" s="5" t="s">
        <v>12</v>
      </c>
      <c r="O10" s="6">
        <v>608</v>
      </c>
      <c r="P10" s="5">
        <v>18179</v>
      </c>
      <c r="Q10" s="5">
        <v>7053</v>
      </c>
      <c r="R10" s="5">
        <v>10472</v>
      </c>
      <c r="S10" s="5">
        <v>4</v>
      </c>
      <c r="T10" s="5">
        <v>19</v>
      </c>
      <c r="U10" s="5" t="s">
        <v>12</v>
      </c>
      <c r="V10" s="6">
        <v>631</v>
      </c>
      <c r="W10" s="5">
        <v>18191</v>
      </c>
      <c r="X10" s="5">
        <v>7086</v>
      </c>
      <c r="Y10" s="5">
        <v>10403</v>
      </c>
      <c r="Z10" s="5">
        <v>5</v>
      </c>
      <c r="AA10" s="5">
        <v>20</v>
      </c>
      <c r="AB10" s="5" t="s">
        <v>12</v>
      </c>
      <c r="AC10" s="6">
        <v>677</v>
      </c>
    </row>
    <row r="11" spans="1:33" x14ac:dyDescent="0.3">
      <c r="A11" s="23" t="s">
        <v>14</v>
      </c>
      <c r="B11" s="5">
        <v>449</v>
      </c>
      <c r="C11" s="5">
        <v>192</v>
      </c>
      <c r="D11" s="5">
        <v>207</v>
      </c>
      <c r="E11" s="5" t="s">
        <v>12</v>
      </c>
      <c r="F11" s="5">
        <v>2</v>
      </c>
      <c r="G11" s="5" t="s">
        <v>12</v>
      </c>
      <c r="H11" s="6">
        <v>48</v>
      </c>
      <c r="I11" s="5">
        <v>469</v>
      </c>
      <c r="J11" s="5">
        <v>200</v>
      </c>
      <c r="K11" s="5">
        <v>218</v>
      </c>
      <c r="L11" s="5" t="s">
        <v>12</v>
      </c>
      <c r="M11" s="5">
        <v>2</v>
      </c>
      <c r="N11" s="5" t="s">
        <v>12</v>
      </c>
      <c r="O11" s="6">
        <v>49</v>
      </c>
      <c r="P11" s="5">
        <v>488</v>
      </c>
      <c r="Q11" s="5">
        <v>207</v>
      </c>
      <c r="R11" s="5">
        <v>221</v>
      </c>
      <c r="S11" s="5">
        <v>1</v>
      </c>
      <c r="T11" s="5">
        <v>2</v>
      </c>
      <c r="U11" s="5" t="s">
        <v>12</v>
      </c>
      <c r="V11" s="6">
        <v>57</v>
      </c>
      <c r="W11" s="5">
        <v>508</v>
      </c>
      <c r="X11" s="5">
        <v>215</v>
      </c>
      <c r="Y11" s="5">
        <v>221</v>
      </c>
      <c r="Z11" s="5">
        <v>1</v>
      </c>
      <c r="AA11" s="5">
        <v>3</v>
      </c>
      <c r="AB11" s="5" t="s">
        <v>12</v>
      </c>
      <c r="AC11" s="6">
        <v>68</v>
      </c>
    </row>
    <row r="12" spans="1:33" x14ac:dyDescent="0.3">
      <c r="A12" s="23" t="s">
        <v>15</v>
      </c>
      <c r="B12" s="5">
        <v>355</v>
      </c>
      <c r="C12" s="5">
        <v>268</v>
      </c>
      <c r="D12" s="5">
        <v>81</v>
      </c>
      <c r="E12" s="5" t="s">
        <v>12</v>
      </c>
      <c r="F12" s="5">
        <v>2</v>
      </c>
      <c r="G12" s="5" t="s">
        <v>12</v>
      </c>
      <c r="H12" s="6">
        <v>4</v>
      </c>
      <c r="I12" s="5">
        <v>361</v>
      </c>
      <c r="J12" s="5">
        <v>277</v>
      </c>
      <c r="K12" s="5">
        <v>77</v>
      </c>
      <c r="L12" s="5" t="s">
        <v>12</v>
      </c>
      <c r="M12" s="5">
        <v>2</v>
      </c>
      <c r="N12" s="5" t="s">
        <v>12</v>
      </c>
      <c r="O12" s="6">
        <v>5</v>
      </c>
      <c r="P12" s="5">
        <v>375</v>
      </c>
      <c r="Q12" s="5">
        <v>281</v>
      </c>
      <c r="R12" s="5">
        <v>86</v>
      </c>
      <c r="S12" s="5" t="s">
        <v>12</v>
      </c>
      <c r="T12" s="5">
        <v>2</v>
      </c>
      <c r="U12" s="5" t="s">
        <v>12</v>
      </c>
      <c r="V12" s="6">
        <v>6</v>
      </c>
      <c r="W12" s="5">
        <v>389</v>
      </c>
      <c r="X12" s="5">
        <v>291</v>
      </c>
      <c r="Y12" s="5">
        <v>89</v>
      </c>
      <c r="Z12" s="5">
        <v>1</v>
      </c>
      <c r="AA12" s="5">
        <v>2</v>
      </c>
      <c r="AB12" s="5" t="s">
        <v>12</v>
      </c>
      <c r="AC12" s="6">
        <v>6</v>
      </c>
    </row>
    <row r="13" spans="1:33" x14ac:dyDescent="0.3">
      <c r="A13" s="23" t="s">
        <v>16</v>
      </c>
      <c r="B13" s="5">
        <v>20819</v>
      </c>
      <c r="C13" s="5">
        <v>7158</v>
      </c>
      <c r="D13" s="5">
        <v>13652</v>
      </c>
      <c r="E13" s="5" t="s">
        <v>12</v>
      </c>
      <c r="F13" s="5">
        <v>2</v>
      </c>
      <c r="G13" s="5" t="s">
        <v>12</v>
      </c>
      <c r="H13" s="6">
        <v>7</v>
      </c>
      <c r="I13" s="5">
        <v>20846</v>
      </c>
      <c r="J13" s="5">
        <v>7540</v>
      </c>
      <c r="K13" s="5">
        <v>13296</v>
      </c>
      <c r="L13" s="5" t="s">
        <v>12</v>
      </c>
      <c r="M13" s="5">
        <v>2</v>
      </c>
      <c r="N13" s="5" t="s">
        <v>12</v>
      </c>
      <c r="O13" s="6">
        <v>8</v>
      </c>
      <c r="P13" s="5">
        <v>21352</v>
      </c>
      <c r="Q13" s="5">
        <v>7864</v>
      </c>
      <c r="R13" s="5">
        <v>13477</v>
      </c>
      <c r="S13" s="5" t="s">
        <v>12</v>
      </c>
      <c r="T13" s="5">
        <v>3</v>
      </c>
      <c r="U13" s="5" t="s">
        <v>12</v>
      </c>
      <c r="V13" s="6">
        <v>8</v>
      </c>
      <c r="W13" s="5">
        <v>21753</v>
      </c>
      <c r="X13" s="5">
        <v>8206</v>
      </c>
      <c r="Y13" s="5">
        <v>13535</v>
      </c>
      <c r="Z13" s="5" t="s">
        <v>12</v>
      </c>
      <c r="AA13" s="5">
        <v>3</v>
      </c>
      <c r="AB13" s="5" t="s">
        <v>12</v>
      </c>
      <c r="AC13" s="6">
        <v>9</v>
      </c>
    </row>
    <row r="14" spans="1:33" x14ac:dyDescent="0.3">
      <c r="A14" s="23" t="s">
        <v>17</v>
      </c>
      <c r="B14" s="5">
        <v>25191</v>
      </c>
      <c r="C14" s="5">
        <v>14503</v>
      </c>
      <c r="D14" s="5">
        <v>10570</v>
      </c>
      <c r="E14" s="5">
        <v>24</v>
      </c>
      <c r="F14" s="5">
        <v>5</v>
      </c>
      <c r="G14" s="5" t="s">
        <v>12</v>
      </c>
      <c r="H14" s="6">
        <v>89</v>
      </c>
      <c r="I14" s="5">
        <v>25179</v>
      </c>
      <c r="J14" s="5">
        <v>14562</v>
      </c>
      <c r="K14" s="5">
        <v>10500</v>
      </c>
      <c r="L14" s="5">
        <v>25</v>
      </c>
      <c r="M14" s="5">
        <v>4</v>
      </c>
      <c r="N14" s="5" t="s">
        <v>12</v>
      </c>
      <c r="O14" s="6">
        <v>88</v>
      </c>
      <c r="P14" s="5">
        <v>25341</v>
      </c>
      <c r="Q14" s="5">
        <v>14663</v>
      </c>
      <c r="R14" s="5">
        <v>10560</v>
      </c>
      <c r="S14" s="5">
        <v>25</v>
      </c>
      <c r="T14" s="5">
        <v>5</v>
      </c>
      <c r="U14" s="5" t="s">
        <v>12</v>
      </c>
      <c r="V14" s="6">
        <v>88</v>
      </c>
      <c r="W14" s="5">
        <v>25275</v>
      </c>
      <c r="X14" s="5">
        <v>14567</v>
      </c>
      <c r="Y14" s="5">
        <v>10589</v>
      </c>
      <c r="Z14" s="5">
        <v>25</v>
      </c>
      <c r="AA14" s="5">
        <v>5</v>
      </c>
      <c r="AB14" s="5" t="s">
        <v>12</v>
      </c>
      <c r="AC14" s="6">
        <v>89</v>
      </c>
    </row>
    <row r="15" spans="1:33" x14ac:dyDescent="0.3">
      <c r="A15" s="23" t="s">
        <v>18</v>
      </c>
      <c r="B15" s="5">
        <v>9090</v>
      </c>
      <c r="C15" s="5">
        <v>2319</v>
      </c>
      <c r="D15" s="5">
        <v>6737</v>
      </c>
      <c r="E15" s="5">
        <v>2</v>
      </c>
      <c r="F15" s="5">
        <v>3</v>
      </c>
      <c r="G15" s="5">
        <v>1</v>
      </c>
      <c r="H15" s="6">
        <v>28</v>
      </c>
      <c r="I15" s="5">
        <v>9109</v>
      </c>
      <c r="J15" s="5">
        <v>2362</v>
      </c>
      <c r="K15" s="5">
        <v>6712</v>
      </c>
      <c r="L15" s="5">
        <v>2</v>
      </c>
      <c r="M15" s="5">
        <v>3</v>
      </c>
      <c r="N15" s="5">
        <v>1</v>
      </c>
      <c r="O15" s="6">
        <v>29</v>
      </c>
      <c r="P15" s="5">
        <v>9170</v>
      </c>
      <c r="Q15" s="5">
        <v>2405</v>
      </c>
      <c r="R15" s="5">
        <v>6731</v>
      </c>
      <c r="S15" s="5">
        <v>2</v>
      </c>
      <c r="T15" s="5">
        <v>3</v>
      </c>
      <c r="U15" s="5">
        <v>1</v>
      </c>
      <c r="V15" s="6">
        <v>28</v>
      </c>
      <c r="W15" s="5">
        <v>9167</v>
      </c>
      <c r="X15" s="5">
        <v>2433</v>
      </c>
      <c r="Y15" s="5">
        <v>6700</v>
      </c>
      <c r="Z15" s="5">
        <v>2</v>
      </c>
      <c r="AA15" s="5">
        <v>3</v>
      </c>
      <c r="AB15" s="5">
        <v>1</v>
      </c>
      <c r="AC15" s="6">
        <v>28</v>
      </c>
    </row>
    <row r="16" spans="1:33" x14ac:dyDescent="0.3">
      <c r="A16" s="23" t="s">
        <v>19</v>
      </c>
      <c r="B16" s="5">
        <v>9467</v>
      </c>
      <c r="C16" s="5">
        <v>2427</v>
      </c>
      <c r="D16" s="5">
        <v>5218</v>
      </c>
      <c r="E16" s="5">
        <v>22</v>
      </c>
      <c r="F16" s="5">
        <v>11</v>
      </c>
      <c r="G16" s="5">
        <v>1</v>
      </c>
      <c r="H16" s="6">
        <v>1788</v>
      </c>
      <c r="I16" s="5">
        <v>9539</v>
      </c>
      <c r="J16" s="5">
        <v>2462</v>
      </c>
      <c r="K16" s="5">
        <v>5180</v>
      </c>
      <c r="L16" s="5">
        <v>23</v>
      </c>
      <c r="M16" s="5">
        <v>11</v>
      </c>
      <c r="N16" s="5">
        <v>1</v>
      </c>
      <c r="O16" s="6">
        <v>1862</v>
      </c>
      <c r="P16" s="5">
        <v>9673</v>
      </c>
      <c r="Q16" s="5">
        <v>2524</v>
      </c>
      <c r="R16" s="5">
        <v>5222</v>
      </c>
      <c r="S16" s="5">
        <v>23</v>
      </c>
      <c r="T16" s="5">
        <v>11</v>
      </c>
      <c r="U16" s="5">
        <v>1</v>
      </c>
      <c r="V16" s="6">
        <v>1892</v>
      </c>
      <c r="W16" s="5">
        <v>9614</v>
      </c>
      <c r="X16" s="5">
        <v>2543</v>
      </c>
      <c r="Y16" s="5">
        <v>5158</v>
      </c>
      <c r="Z16" s="5">
        <v>22</v>
      </c>
      <c r="AA16" s="5">
        <v>12</v>
      </c>
      <c r="AB16" s="5">
        <v>1</v>
      </c>
      <c r="AC16" s="6">
        <v>1878</v>
      </c>
    </row>
    <row r="17" spans="1:29" x14ac:dyDescent="0.3">
      <c r="A17" s="23" t="s">
        <v>20</v>
      </c>
      <c r="B17" s="5">
        <v>4801</v>
      </c>
      <c r="C17" s="5">
        <v>2495</v>
      </c>
      <c r="D17" s="5">
        <v>2084</v>
      </c>
      <c r="E17" s="5">
        <v>12</v>
      </c>
      <c r="F17" s="5">
        <v>115</v>
      </c>
      <c r="G17" s="5">
        <v>10</v>
      </c>
      <c r="H17" s="6">
        <v>85</v>
      </c>
      <c r="I17" s="5">
        <v>4945</v>
      </c>
      <c r="J17" s="5">
        <v>2574</v>
      </c>
      <c r="K17" s="5">
        <v>2146</v>
      </c>
      <c r="L17" s="5">
        <v>13</v>
      </c>
      <c r="M17" s="5">
        <v>121</v>
      </c>
      <c r="N17" s="5">
        <v>10</v>
      </c>
      <c r="O17" s="6">
        <v>81</v>
      </c>
      <c r="P17" s="5">
        <v>5111</v>
      </c>
      <c r="Q17" s="5">
        <v>2620</v>
      </c>
      <c r="R17" s="5">
        <v>2262</v>
      </c>
      <c r="S17" s="5">
        <v>14</v>
      </c>
      <c r="T17" s="5">
        <v>126</v>
      </c>
      <c r="U17" s="5">
        <v>10</v>
      </c>
      <c r="V17" s="6">
        <v>79</v>
      </c>
      <c r="W17" s="5">
        <v>5275</v>
      </c>
      <c r="X17" s="5">
        <v>2675</v>
      </c>
      <c r="Y17" s="5">
        <v>2365</v>
      </c>
      <c r="Z17" s="5">
        <v>14</v>
      </c>
      <c r="AA17" s="5">
        <v>133</v>
      </c>
      <c r="AB17" s="5">
        <v>10</v>
      </c>
      <c r="AC17" s="6">
        <v>78</v>
      </c>
    </row>
    <row r="18" spans="1:29" x14ac:dyDescent="0.3">
      <c r="A18" s="23" t="s">
        <v>21</v>
      </c>
      <c r="B18" s="5">
        <v>2001</v>
      </c>
      <c r="C18" s="5">
        <v>1154</v>
      </c>
      <c r="D18" s="5">
        <v>837</v>
      </c>
      <c r="E18" s="5">
        <v>3</v>
      </c>
      <c r="F18" s="5">
        <v>7</v>
      </c>
      <c r="G18" s="5" t="s">
        <v>12</v>
      </c>
      <c r="H18" s="6" t="s">
        <v>12</v>
      </c>
      <c r="I18" s="5">
        <v>2060</v>
      </c>
      <c r="J18" s="5">
        <v>1172</v>
      </c>
      <c r="K18" s="5">
        <v>879</v>
      </c>
      <c r="L18" s="5">
        <v>3</v>
      </c>
      <c r="M18" s="5">
        <v>6</v>
      </c>
      <c r="N18" s="5" t="s">
        <v>12</v>
      </c>
      <c r="O18" s="6" t="s">
        <v>12</v>
      </c>
      <c r="P18" s="5">
        <v>2118</v>
      </c>
      <c r="Q18" s="5">
        <v>1178</v>
      </c>
      <c r="R18" s="5">
        <v>931</v>
      </c>
      <c r="S18" s="5">
        <v>3</v>
      </c>
      <c r="T18" s="5">
        <v>6</v>
      </c>
      <c r="U18" s="5" t="s">
        <v>12</v>
      </c>
      <c r="V18" s="6" t="s">
        <v>12</v>
      </c>
      <c r="W18" s="5">
        <v>2192</v>
      </c>
      <c r="X18" s="5">
        <v>1192</v>
      </c>
      <c r="Y18" s="5">
        <v>991</v>
      </c>
      <c r="Z18" s="5">
        <v>3</v>
      </c>
      <c r="AA18" s="5">
        <v>6</v>
      </c>
      <c r="AB18" s="5" t="s">
        <v>12</v>
      </c>
      <c r="AC18" s="6" t="s">
        <v>12</v>
      </c>
    </row>
    <row r="19" spans="1:29" x14ac:dyDescent="0.3">
      <c r="A19" s="23" t="s">
        <v>22</v>
      </c>
      <c r="B19" s="5">
        <v>2557</v>
      </c>
      <c r="C19" s="5">
        <v>1783</v>
      </c>
      <c r="D19" s="5">
        <v>561</v>
      </c>
      <c r="E19" s="5">
        <v>14</v>
      </c>
      <c r="F19" s="5">
        <v>188</v>
      </c>
      <c r="G19" s="5" t="s">
        <v>12</v>
      </c>
      <c r="H19" s="6">
        <v>11</v>
      </c>
      <c r="I19" s="5">
        <v>2605</v>
      </c>
      <c r="J19" s="5">
        <v>1828</v>
      </c>
      <c r="K19" s="5">
        <v>565</v>
      </c>
      <c r="L19" s="5">
        <v>14</v>
      </c>
      <c r="M19" s="5">
        <v>188</v>
      </c>
      <c r="N19" s="5" t="s">
        <v>12</v>
      </c>
      <c r="O19" s="6">
        <v>10</v>
      </c>
      <c r="P19" s="5">
        <v>2682</v>
      </c>
      <c r="Q19" s="5">
        <v>1889</v>
      </c>
      <c r="R19" s="5">
        <v>579</v>
      </c>
      <c r="S19" s="5">
        <v>14</v>
      </c>
      <c r="T19" s="5">
        <v>188</v>
      </c>
      <c r="U19" s="5" t="s">
        <v>12</v>
      </c>
      <c r="V19" s="6">
        <v>12</v>
      </c>
      <c r="W19" s="5">
        <v>2698</v>
      </c>
      <c r="X19" s="5">
        <v>1906</v>
      </c>
      <c r="Y19" s="5">
        <v>581</v>
      </c>
      <c r="Z19" s="5">
        <v>14</v>
      </c>
      <c r="AA19" s="5">
        <v>186</v>
      </c>
      <c r="AB19" s="5" t="s">
        <v>12</v>
      </c>
      <c r="AC19" s="6">
        <v>11</v>
      </c>
    </row>
    <row r="20" spans="1:29" x14ac:dyDescent="0.3">
      <c r="A20" s="23" t="s">
        <v>23</v>
      </c>
      <c r="B20" s="5">
        <v>20813</v>
      </c>
      <c r="C20" s="5">
        <v>10202</v>
      </c>
      <c r="D20" s="5">
        <v>8371</v>
      </c>
      <c r="E20" s="5">
        <v>40</v>
      </c>
      <c r="F20" s="5">
        <v>446</v>
      </c>
      <c r="G20" s="5">
        <v>3</v>
      </c>
      <c r="H20" s="6">
        <v>1751</v>
      </c>
      <c r="I20" s="5">
        <v>21196</v>
      </c>
      <c r="J20" s="5">
        <v>10377</v>
      </c>
      <c r="K20" s="5">
        <v>8575</v>
      </c>
      <c r="L20" s="5">
        <v>43</v>
      </c>
      <c r="M20" s="5">
        <v>458</v>
      </c>
      <c r="N20" s="5">
        <v>3</v>
      </c>
      <c r="O20" s="6">
        <v>1740</v>
      </c>
      <c r="P20" s="5">
        <v>21688</v>
      </c>
      <c r="Q20" s="5">
        <v>10547</v>
      </c>
      <c r="R20" s="5">
        <v>8875</v>
      </c>
      <c r="S20" s="5">
        <v>46</v>
      </c>
      <c r="T20" s="5">
        <v>475</v>
      </c>
      <c r="U20" s="5">
        <v>3</v>
      </c>
      <c r="V20" s="6">
        <v>1742</v>
      </c>
      <c r="W20" s="5">
        <v>22178</v>
      </c>
      <c r="X20" s="5">
        <v>10688</v>
      </c>
      <c r="Y20" s="5">
        <v>9194</v>
      </c>
      <c r="Z20" s="5">
        <v>47</v>
      </c>
      <c r="AA20" s="5">
        <v>492</v>
      </c>
      <c r="AB20" s="5">
        <v>3</v>
      </c>
      <c r="AC20" s="6">
        <v>1754</v>
      </c>
    </row>
    <row r="21" spans="1:29" x14ac:dyDescent="0.3">
      <c r="A21" s="23" t="s">
        <v>24</v>
      </c>
      <c r="B21" s="5">
        <v>4182</v>
      </c>
      <c r="C21" s="5">
        <v>1465</v>
      </c>
      <c r="D21" s="5">
        <v>1987</v>
      </c>
      <c r="E21" s="5">
        <v>12</v>
      </c>
      <c r="F21" s="5">
        <v>65</v>
      </c>
      <c r="G21" s="5">
        <v>4</v>
      </c>
      <c r="H21" s="6">
        <v>649</v>
      </c>
      <c r="I21" s="5">
        <v>4265</v>
      </c>
      <c r="J21" s="5">
        <v>1490</v>
      </c>
      <c r="K21" s="5">
        <v>2052</v>
      </c>
      <c r="L21" s="5">
        <v>12</v>
      </c>
      <c r="M21" s="5">
        <v>64</v>
      </c>
      <c r="N21" s="5">
        <v>6</v>
      </c>
      <c r="O21" s="6">
        <v>641</v>
      </c>
      <c r="P21" s="5">
        <v>4401</v>
      </c>
      <c r="Q21" s="5">
        <v>1536</v>
      </c>
      <c r="R21" s="5">
        <v>2142</v>
      </c>
      <c r="S21" s="5">
        <v>12</v>
      </c>
      <c r="T21" s="5">
        <v>65</v>
      </c>
      <c r="U21" s="5">
        <v>6</v>
      </c>
      <c r="V21" s="6">
        <v>640</v>
      </c>
      <c r="W21" s="5">
        <v>4538</v>
      </c>
      <c r="X21" s="5">
        <v>1574</v>
      </c>
      <c r="Y21" s="5">
        <v>2238</v>
      </c>
      <c r="Z21" s="5">
        <v>12</v>
      </c>
      <c r="AA21" s="5">
        <v>67</v>
      </c>
      <c r="AB21" s="5">
        <v>6</v>
      </c>
      <c r="AC21" s="6">
        <v>641</v>
      </c>
    </row>
    <row r="22" spans="1:29" ht="28.8" x14ac:dyDescent="0.3">
      <c r="A22" s="23" t="s">
        <v>25</v>
      </c>
      <c r="B22" s="5">
        <v>2922</v>
      </c>
      <c r="C22" s="5">
        <v>8</v>
      </c>
      <c r="D22" s="5">
        <v>10</v>
      </c>
      <c r="E22" s="5">
        <v>1367</v>
      </c>
      <c r="F22" s="5">
        <v>32</v>
      </c>
      <c r="G22" s="5">
        <v>1505</v>
      </c>
      <c r="H22" s="6" t="s">
        <v>12</v>
      </c>
      <c r="I22" s="5">
        <v>2920</v>
      </c>
      <c r="J22" s="5">
        <v>10</v>
      </c>
      <c r="K22" s="5">
        <v>9</v>
      </c>
      <c r="L22" s="5">
        <v>1364</v>
      </c>
      <c r="M22" s="5">
        <v>33</v>
      </c>
      <c r="N22" s="5">
        <v>1504</v>
      </c>
      <c r="O22" s="6" t="s">
        <v>12</v>
      </c>
      <c r="P22" s="5">
        <v>2921</v>
      </c>
      <c r="Q22" s="5">
        <v>11</v>
      </c>
      <c r="R22" s="5">
        <v>11</v>
      </c>
      <c r="S22" s="5">
        <v>1364</v>
      </c>
      <c r="T22" s="5">
        <v>34</v>
      </c>
      <c r="U22" s="5">
        <v>1501</v>
      </c>
      <c r="V22" s="6" t="s">
        <v>12</v>
      </c>
      <c r="W22" s="5">
        <v>2925</v>
      </c>
      <c r="X22" s="5">
        <v>10</v>
      </c>
      <c r="Y22" s="5">
        <v>14</v>
      </c>
      <c r="Z22" s="5">
        <v>1367</v>
      </c>
      <c r="AA22" s="5">
        <v>33</v>
      </c>
      <c r="AB22" s="5">
        <v>1501</v>
      </c>
      <c r="AC22" s="6" t="s">
        <v>12</v>
      </c>
    </row>
    <row r="23" spans="1:29" x14ac:dyDescent="0.3">
      <c r="A23" s="23" t="s">
        <v>26</v>
      </c>
      <c r="B23" s="5">
        <v>3015</v>
      </c>
      <c r="C23" s="5">
        <v>539</v>
      </c>
      <c r="D23" s="5">
        <v>795</v>
      </c>
      <c r="E23" s="5">
        <v>794</v>
      </c>
      <c r="F23" s="5">
        <v>400</v>
      </c>
      <c r="G23" s="5">
        <v>195</v>
      </c>
      <c r="H23" s="6">
        <v>292</v>
      </c>
      <c r="I23" s="5">
        <v>3069</v>
      </c>
      <c r="J23" s="5">
        <v>547</v>
      </c>
      <c r="K23" s="5">
        <v>820</v>
      </c>
      <c r="L23" s="5">
        <v>824</v>
      </c>
      <c r="M23" s="5">
        <v>385</v>
      </c>
      <c r="N23" s="5">
        <v>194</v>
      </c>
      <c r="O23" s="6">
        <v>299</v>
      </c>
      <c r="P23" s="5">
        <v>3199</v>
      </c>
      <c r="Q23" s="5">
        <v>561</v>
      </c>
      <c r="R23" s="5">
        <v>911</v>
      </c>
      <c r="S23" s="5">
        <v>828</v>
      </c>
      <c r="T23" s="5">
        <v>402</v>
      </c>
      <c r="U23" s="5">
        <v>195</v>
      </c>
      <c r="V23" s="6">
        <v>302</v>
      </c>
      <c r="W23" s="5">
        <v>3362</v>
      </c>
      <c r="X23" s="5">
        <v>565</v>
      </c>
      <c r="Y23" s="5">
        <v>1048</v>
      </c>
      <c r="Z23" s="5">
        <v>825</v>
      </c>
      <c r="AA23" s="5">
        <v>408</v>
      </c>
      <c r="AB23" s="5">
        <v>194</v>
      </c>
      <c r="AC23" s="6">
        <v>322</v>
      </c>
    </row>
    <row r="24" spans="1:29" x14ac:dyDescent="0.3">
      <c r="A24" s="23" t="s">
        <v>27</v>
      </c>
      <c r="B24" s="5">
        <v>4245</v>
      </c>
      <c r="C24" s="5">
        <v>749</v>
      </c>
      <c r="D24" s="5">
        <v>638</v>
      </c>
      <c r="E24" s="5">
        <v>234</v>
      </c>
      <c r="F24" s="5">
        <v>387</v>
      </c>
      <c r="G24" s="5">
        <v>617</v>
      </c>
      <c r="H24" s="6">
        <v>1620</v>
      </c>
      <c r="I24" s="5">
        <v>4156</v>
      </c>
      <c r="J24" s="5">
        <v>793</v>
      </c>
      <c r="K24" s="5">
        <v>695</v>
      </c>
      <c r="L24" s="5">
        <v>238</v>
      </c>
      <c r="M24" s="5">
        <v>393</v>
      </c>
      <c r="N24" s="5">
        <v>425</v>
      </c>
      <c r="O24" s="6">
        <v>1612</v>
      </c>
      <c r="P24" s="5">
        <v>4287</v>
      </c>
      <c r="Q24" s="5">
        <v>818</v>
      </c>
      <c r="R24" s="5">
        <v>800</v>
      </c>
      <c r="S24" s="5">
        <v>238</v>
      </c>
      <c r="T24" s="5">
        <v>398</v>
      </c>
      <c r="U24" s="5">
        <v>426</v>
      </c>
      <c r="V24" s="6">
        <v>1607</v>
      </c>
      <c r="W24" s="5">
        <v>4392</v>
      </c>
      <c r="X24" s="5">
        <v>841</v>
      </c>
      <c r="Y24" s="5">
        <v>876</v>
      </c>
      <c r="Z24" s="5">
        <v>237</v>
      </c>
      <c r="AA24" s="5">
        <v>406</v>
      </c>
      <c r="AB24" s="5">
        <v>422</v>
      </c>
      <c r="AC24" s="6">
        <v>1610</v>
      </c>
    </row>
    <row r="25" spans="1:29" x14ac:dyDescent="0.3">
      <c r="A25" s="23" t="s">
        <v>28</v>
      </c>
      <c r="B25" s="5">
        <v>12602</v>
      </c>
      <c r="C25" s="5">
        <v>536</v>
      </c>
      <c r="D25" s="5">
        <v>1180</v>
      </c>
      <c r="E25" s="5">
        <v>213</v>
      </c>
      <c r="F25" s="5">
        <v>221</v>
      </c>
      <c r="G25" s="5">
        <v>7069</v>
      </c>
      <c r="H25" s="6">
        <v>3383</v>
      </c>
      <c r="I25" s="5">
        <v>12599</v>
      </c>
      <c r="J25" s="5">
        <v>543</v>
      </c>
      <c r="K25" s="5">
        <v>1202</v>
      </c>
      <c r="L25" s="5">
        <v>215</v>
      </c>
      <c r="M25" s="5">
        <v>223</v>
      </c>
      <c r="N25" s="5">
        <v>7077</v>
      </c>
      <c r="O25" s="6">
        <v>3339</v>
      </c>
      <c r="P25" s="5">
        <v>12789</v>
      </c>
      <c r="Q25" s="5">
        <v>556</v>
      </c>
      <c r="R25" s="5">
        <v>1299</v>
      </c>
      <c r="S25" s="5">
        <v>216</v>
      </c>
      <c r="T25" s="5">
        <v>228</v>
      </c>
      <c r="U25" s="5">
        <v>7061</v>
      </c>
      <c r="V25" s="6">
        <v>3429</v>
      </c>
      <c r="W25" s="5">
        <v>12934</v>
      </c>
      <c r="X25" s="5">
        <v>553</v>
      </c>
      <c r="Y25" s="5">
        <v>1366</v>
      </c>
      <c r="Z25" s="5">
        <v>215</v>
      </c>
      <c r="AA25" s="5">
        <v>231</v>
      </c>
      <c r="AB25" s="5">
        <v>7063</v>
      </c>
      <c r="AC25" s="6">
        <v>3506</v>
      </c>
    </row>
    <row r="26" spans="1:29" x14ac:dyDescent="0.3">
      <c r="A26" s="23" t="s">
        <v>29</v>
      </c>
      <c r="B26" s="5">
        <v>21744</v>
      </c>
      <c r="C26" s="5">
        <v>864</v>
      </c>
      <c r="D26" s="5">
        <v>4496</v>
      </c>
      <c r="E26" s="5">
        <v>10</v>
      </c>
      <c r="F26" s="5">
        <v>4981</v>
      </c>
      <c r="G26" s="5">
        <v>11393</v>
      </c>
      <c r="H26" s="6" t="s">
        <v>12</v>
      </c>
      <c r="I26" s="5">
        <v>21993</v>
      </c>
      <c r="J26" s="5">
        <v>864</v>
      </c>
      <c r="K26" s="5">
        <v>4533</v>
      </c>
      <c r="L26" s="5">
        <v>10</v>
      </c>
      <c r="M26" s="5">
        <v>4966</v>
      </c>
      <c r="N26" s="5">
        <v>11620</v>
      </c>
      <c r="O26" s="6" t="s">
        <v>12</v>
      </c>
      <c r="P26" s="5">
        <v>22159</v>
      </c>
      <c r="Q26" s="5">
        <v>871</v>
      </c>
      <c r="R26" s="5">
        <v>4634</v>
      </c>
      <c r="S26" s="5">
        <v>10</v>
      </c>
      <c r="T26" s="5">
        <v>4970</v>
      </c>
      <c r="U26" s="5">
        <v>11674</v>
      </c>
      <c r="V26" s="6" t="s">
        <v>12</v>
      </c>
      <c r="W26" s="5">
        <v>22332</v>
      </c>
      <c r="X26" s="5">
        <v>861</v>
      </c>
      <c r="Y26" s="5">
        <v>4742</v>
      </c>
      <c r="Z26" s="5">
        <v>11</v>
      </c>
      <c r="AA26" s="5">
        <v>4964</v>
      </c>
      <c r="AB26" s="5">
        <v>11754</v>
      </c>
      <c r="AC26" s="6" t="s">
        <v>12</v>
      </c>
    </row>
    <row r="27" spans="1:29" ht="28.8" x14ac:dyDescent="0.3">
      <c r="A27" s="23" t="s">
        <v>30</v>
      </c>
      <c r="B27" s="5" t="s">
        <v>12</v>
      </c>
      <c r="C27" s="5" t="s">
        <v>12</v>
      </c>
      <c r="D27" s="5" t="s">
        <v>12</v>
      </c>
      <c r="E27" s="5" t="s">
        <v>12</v>
      </c>
      <c r="F27" s="5" t="s">
        <v>12</v>
      </c>
      <c r="G27" s="5" t="s">
        <v>12</v>
      </c>
      <c r="H27" s="6" t="s">
        <v>12</v>
      </c>
      <c r="I27" s="5" t="s">
        <v>12</v>
      </c>
      <c r="J27" s="5" t="s">
        <v>12</v>
      </c>
      <c r="K27" s="5" t="s">
        <v>12</v>
      </c>
      <c r="L27" s="5" t="s">
        <v>12</v>
      </c>
      <c r="M27" s="5" t="s">
        <v>12</v>
      </c>
      <c r="N27" s="5" t="s">
        <v>12</v>
      </c>
      <c r="O27" s="6" t="s">
        <v>12</v>
      </c>
      <c r="P27" s="5" t="s">
        <v>12</v>
      </c>
      <c r="Q27" s="5" t="s">
        <v>12</v>
      </c>
      <c r="R27" s="5" t="s">
        <v>12</v>
      </c>
      <c r="S27" s="5" t="s">
        <v>12</v>
      </c>
      <c r="T27" s="5" t="s">
        <v>12</v>
      </c>
      <c r="U27" s="5" t="s">
        <v>12</v>
      </c>
      <c r="V27" s="6" t="s">
        <v>12</v>
      </c>
      <c r="W27" s="5" t="s">
        <v>12</v>
      </c>
      <c r="X27" s="5" t="s">
        <v>12</v>
      </c>
      <c r="Y27" s="5" t="s">
        <v>12</v>
      </c>
      <c r="Z27" s="5" t="s">
        <v>12</v>
      </c>
      <c r="AA27" s="5" t="s">
        <v>12</v>
      </c>
      <c r="AB27" s="5" t="s">
        <v>12</v>
      </c>
      <c r="AC27" s="6" t="s">
        <v>12</v>
      </c>
    </row>
    <row r="28" spans="1:29" ht="15" thickBot="1" x14ac:dyDescent="0.35">
      <c r="A28" s="24" t="s">
        <v>31</v>
      </c>
      <c r="B28" s="8">
        <v>6</v>
      </c>
      <c r="C28" s="8" t="s">
        <v>12</v>
      </c>
      <c r="D28" s="8" t="s">
        <v>12</v>
      </c>
      <c r="E28" s="8" t="s">
        <v>12</v>
      </c>
      <c r="F28" s="8">
        <v>1</v>
      </c>
      <c r="G28" s="8">
        <v>5</v>
      </c>
      <c r="H28" s="9" t="s">
        <v>12</v>
      </c>
      <c r="I28" s="8">
        <v>6</v>
      </c>
      <c r="J28" s="8" t="s">
        <v>12</v>
      </c>
      <c r="K28" s="8" t="s">
        <v>12</v>
      </c>
      <c r="L28" s="8" t="s">
        <v>12</v>
      </c>
      <c r="M28" s="8">
        <v>1</v>
      </c>
      <c r="N28" s="8">
        <v>5</v>
      </c>
      <c r="O28" s="9" t="s">
        <v>12</v>
      </c>
      <c r="P28" s="8">
        <v>5</v>
      </c>
      <c r="Q28" s="8" t="s">
        <v>12</v>
      </c>
      <c r="R28" s="8" t="s">
        <v>12</v>
      </c>
      <c r="S28" s="8" t="s">
        <v>12</v>
      </c>
      <c r="T28" s="8">
        <v>1</v>
      </c>
      <c r="U28" s="8">
        <v>4</v>
      </c>
      <c r="V28" s="9" t="s">
        <v>12</v>
      </c>
      <c r="W28" s="8">
        <v>6</v>
      </c>
      <c r="X28" s="8" t="s">
        <v>12</v>
      </c>
      <c r="Y28" s="8">
        <v>1</v>
      </c>
      <c r="Z28" s="8" t="s">
        <v>12</v>
      </c>
      <c r="AA28" s="8">
        <v>1</v>
      </c>
      <c r="AB28" s="8">
        <v>4</v>
      </c>
      <c r="AC28" s="9" t="s">
        <v>12</v>
      </c>
    </row>
    <row r="29" spans="1:29" x14ac:dyDescent="0.3">
      <c r="A29" s="1" t="s">
        <v>32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 differentFirst="1">
    <oddHeader>&amp;L&amp;G</oddHeader>
    <firstHeader>&amp;L&amp;G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2506-E117-4384-8E4D-63A8BAA7BC8D}">
  <dimension ref="A2:AG29"/>
  <sheetViews>
    <sheetView zoomScaleNormal="100" workbookViewId="0">
      <pane xSplit="1" ySplit="7" topLeftCell="B8" activePane="bottomRight" state="frozen"/>
      <selection activeCell="A10" sqref="A10"/>
      <selection pane="topRight" activeCell="A10" sqref="A10"/>
      <selection pane="bottomLeft" activeCell="A10" sqref="A10"/>
      <selection pane="bottomRight" activeCell="A2" sqref="A2"/>
    </sheetView>
  </sheetViews>
  <sheetFormatPr defaultColWidth="9.109375" defaultRowHeight="14.4" x14ac:dyDescent="0.3"/>
  <cols>
    <col min="1" max="1" width="59.6640625" style="1" customWidth="1"/>
    <col min="2" max="2" width="8.6640625" style="1" customWidth="1"/>
    <col min="3" max="3" width="12.6640625" style="1" customWidth="1"/>
    <col min="4" max="4" width="8.109375" style="1" bestFit="1" customWidth="1"/>
    <col min="5" max="5" width="12.6640625" style="1" customWidth="1"/>
    <col min="6" max="6" width="11.6640625" style="1" customWidth="1"/>
    <col min="7" max="7" width="15.33203125" style="1" customWidth="1"/>
    <col min="8" max="8" width="8.6640625" style="1" customWidth="1"/>
    <col min="9" max="9" width="19.6640625" style="1" customWidth="1"/>
    <col min="10" max="11" width="12.6640625" style="1" customWidth="1"/>
    <col min="12" max="12" width="8.5546875" style="1" customWidth="1"/>
    <col min="13" max="13" width="12.6640625" style="1" customWidth="1"/>
    <col min="14" max="14" width="11.6640625" style="1" customWidth="1"/>
    <col min="15" max="15" width="15.33203125" style="1" customWidth="1"/>
    <col min="16" max="16" width="8.6640625" style="1" customWidth="1"/>
    <col min="17" max="17" width="19.6640625" style="1" customWidth="1"/>
    <col min="18" max="19" width="12.6640625" style="1" customWidth="1"/>
    <col min="20" max="20" width="14.6640625" style="1" customWidth="1"/>
    <col min="21" max="21" width="12.6640625" style="1" customWidth="1"/>
    <col min="22" max="22" width="11.6640625" style="1" customWidth="1"/>
    <col min="23" max="23" width="15.33203125" style="1" customWidth="1"/>
    <col min="24" max="24" width="8.6640625" style="1" customWidth="1"/>
    <col min="25" max="25" width="19.6640625" style="1" customWidth="1"/>
    <col min="26" max="26" width="8.5546875" style="1" customWidth="1"/>
    <col min="27" max="27" width="12.6640625" style="1" customWidth="1"/>
    <col min="28" max="28" width="8.5546875" style="1" customWidth="1"/>
    <col min="29" max="29" width="12.6640625" style="1" customWidth="1"/>
    <col min="30" max="30" width="11.6640625" style="1" customWidth="1"/>
    <col min="31" max="31" width="15.33203125" style="1" customWidth="1"/>
    <col min="32" max="32" width="8.6640625" style="1" customWidth="1"/>
    <col min="33" max="33" width="19.6640625" style="1" customWidth="1"/>
    <col min="34" max="16384" width="9.109375" style="1"/>
  </cols>
  <sheetData>
    <row r="2" spans="1:33" x14ac:dyDescent="0.3">
      <c r="A2" s="2" t="str">
        <f>UPPER("Poslovni subjekti v Poslovnem registru Slovenije po področjih dejavnosti SKD in po skupinah, po četrtletjih 2024")</f>
        <v>POSLOVNI SUBJEKTI V POSLOVNEM REGISTRU SLOVENIJE PO PODROČJIH DEJAVNOSTI SKD IN PO SKUPINAH, PO ČETRTLETJIH 2024</v>
      </c>
    </row>
    <row r="3" spans="1:33" x14ac:dyDescent="0.3">
      <c r="A3" s="2"/>
    </row>
    <row r="4" spans="1:33" ht="15" thickBot="1" x14ac:dyDescent="0.35">
      <c r="B4" s="28" t="s">
        <v>102</v>
      </c>
      <c r="C4" s="29"/>
      <c r="D4" s="29"/>
      <c r="E4" s="29"/>
      <c r="F4" s="29"/>
      <c r="G4" s="29"/>
      <c r="H4" s="29"/>
      <c r="I4" s="30"/>
      <c r="J4" s="28" t="s">
        <v>101</v>
      </c>
      <c r="K4" s="29"/>
      <c r="L4" s="29"/>
      <c r="M4" s="29"/>
      <c r="N4" s="29"/>
      <c r="O4" s="29"/>
      <c r="P4" s="29"/>
      <c r="Q4" s="30"/>
      <c r="R4" s="28" t="s">
        <v>100</v>
      </c>
      <c r="S4" s="29"/>
      <c r="T4" s="29"/>
      <c r="U4" s="29"/>
      <c r="V4" s="29"/>
      <c r="W4" s="29"/>
      <c r="X4" s="29"/>
      <c r="Y4" s="30"/>
      <c r="Z4" s="28" t="s">
        <v>99</v>
      </c>
      <c r="AA4" s="29"/>
      <c r="AB4" s="29"/>
      <c r="AC4" s="29"/>
      <c r="AD4" s="29"/>
      <c r="AE4" s="29"/>
      <c r="AF4" s="29"/>
      <c r="AG4" s="30"/>
    </row>
    <row r="5" spans="1:33" ht="72.599999999999994" thickBot="1" x14ac:dyDescent="0.35">
      <c r="A5" s="10" t="s">
        <v>130</v>
      </c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1" t="s">
        <v>9</v>
      </c>
      <c r="J5" s="20" t="s">
        <v>2</v>
      </c>
      <c r="K5" s="20" t="s">
        <v>3</v>
      </c>
      <c r="L5" s="20" t="s">
        <v>4</v>
      </c>
      <c r="M5" s="20" t="s">
        <v>5</v>
      </c>
      <c r="N5" s="20" t="s">
        <v>6</v>
      </c>
      <c r="O5" s="20" t="s">
        <v>7</v>
      </c>
      <c r="P5" s="20" t="s">
        <v>8</v>
      </c>
      <c r="Q5" s="21" t="s">
        <v>9</v>
      </c>
      <c r="R5" s="20" t="s">
        <v>2</v>
      </c>
      <c r="S5" s="20" t="s">
        <v>3</v>
      </c>
      <c r="T5" s="20" t="s">
        <v>4</v>
      </c>
      <c r="U5" s="20" t="s">
        <v>5</v>
      </c>
      <c r="V5" s="20" t="s">
        <v>6</v>
      </c>
      <c r="W5" s="20" t="s">
        <v>7</v>
      </c>
      <c r="X5" s="20" t="s">
        <v>8</v>
      </c>
      <c r="Y5" s="21" t="s">
        <v>9</v>
      </c>
      <c r="Z5" s="20" t="s">
        <v>2</v>
      </c>
      <c r="AA5" s="20" t="s">
        <v>3</v>
      </c>
      <c r="AB5" s="20" t="s">
        <v>4</v>
      </c>
      <c r="AC5" s="20" t="s">
        <v>5</v>
      </c>
      <c r="AD5" s="20" t="s">
        <v>6</v>
      </c>
      <c r="AE5" s="20" t="s">
        <v>7</v>
      </c>
      <c r="AF5" s="20" t="s">
        <v>8</v>
      </c>
      <c r="AG5" s="21" t="s">
        <v>9</v>
      </c>
    </row>
    <row r="6" spans="1:33" ht="15" thickBot="1" x14ac:dyDescent="0.35">
      <c r="A6" s="13">
        <v>1</v>
      </c>
      <c r="B6" s="14" t="s">
        <v>0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5">
        <v>9</v>
      </c>
      <c r="J6" s="14" t="s">
        <v>0</v>
      </c>
      <c r="K6" s="14">
        <v>3</v>
      </c>
      <c r="L6" s="14">
        <v>4</v>
      </c>
      <c r="M6" s="14">
        <v>5</v>
      </c>
      <c r="N6" s="14">
        <v>6</v>
      </c>
      <c r="O6" s="14">
        <v>7</v>
      </c>
      <c r="P6" s="14">
        <v>8</v>
      </c>
      <c r="Q6" s="15">
        <v>9</v>
      </c>
      <c r="R6" s="14" t="s">
        <v>0</v>
      </c>
      <c r="S6" s="14">
        <v>3</v>
      </c>
      <c r="T6" s="14">
        <v>4</v>
      </c>
      <c r="U6" s="14">
        <v>5</v>
      </c>
      <c r="V6" s="14">
        <v>6</v>
      </c>
      <c r="W6" s="14">
        <v>7</v>
      </c>
      <c r="X6" s="14">
        <v>8</v>
      </c>
      <c r="Y6" s="15">
        <v>9</v>
      </c>
      <c r="Z6" s="14" t="s">
        <v>0</v>
      </c>
      <c r="AA6" s="14">
        <v>3</v>
      </c>
      <c r="AB6" s="14">
        <v>4</v>
      </c>
      <c r="AC6" s="14">
        <v>5</v>
      </c>
      <c r="AD6" s="14">
        <v>6</v>
      </c>
      <c r="AE6" s="14">
        <v>7</v>
      </c>
      <c r="AF6" s="14">
        <v>8</v>
      </c>
      <c r="AG6" s="15">
        <v>9</v>
      </c>
    </row>
    <row r="7" spans="1:33" ht="15" thickBot="1" x14ac:dyDescent="0.35">
      <c r="A7" s="16" t="s">
        <v>2</v>
      </c>
      <c r="B7" s="17">
        <f t="shared" ref="B7:AG7" si="0">SUM(B8:B28)</f>
        <v>243471</v>
      </c>
      <c r="C7" s="18">
        <f t="shared" si="0"/>
        <v>76243</v>
      </c>
      <c r="D7" s="18">
        <f t="shared" si="0"/>
        <v>456</v>
      </c>
      <c r="E7" s="18">
        <f t="shared" si="0"/>
        <v>118423</v>
      </c>
      <c r="F7" s="18">
        <f t="shared" si="0"/>
        <v>2758</v>
      </c>
      <c r="G7" s="18">
        <f t="shared" si="0"/>
        <v>9095</v>
      </c>
      <c r="H7" s="18">
        <f t="shared" si="0"/>
        <v>23222</v>
      </c>
      <c r="I7" s="19">
        <f t="shared" si="0"/>
        <v>13274</v>
      </c>
      <c r="J7" s="17">
        <f t="shared" si="0"/>
        <v>246088</v>
      </c>
      <c r="K7" s="18">
        <f t="shared" si="0"/>
        <v>76572</v>
      </c>
      <c r="L7" s="18">
        <f t="shared" si="0"/>
        <v>456</v>
      </c>
      <c r="M7" s="18">
        <f t="shared" si="0"/>
        <v>119768</v>
      </c>
      <c r="N7" s="18">
        <f t="shared" si="0"/>
        <v>2755</v>
      </c>
      <c r="O7" s="18">
        <f t="shared" si="0"/>
        <v>9116</v>
      </c>
      <c r="P7" s="18">
        <f t="shared" si="0"/>
        <v>23185</v>
      </c>
      <c r="Q7" s="19">
        <f t="shared" si="0"/>
        <v>14236</v>
      </c>
      <c r="R7" s="17">
        <f t="shared" si="0"/>
        <v>246501</v>
      </c>
      <c r="S7" s="18">
        <f t="shared" si="0"/>
        <v>76735</v>
      </c>
      <c r="T7" s="18">
        <f t="shared" si="0"/>
        <v>453</v>
      </c>
      <c r="U7" s="18">
        <f t="shared" si="0"/>
        <v>120389</v>
      </c>
      <c r="V7" s="18">
        <f t="shared" si="0"/>
        <v>2754</v>
      </c>
      <c r="W7" s="18">
        <f t="shared" si="0"/>
        <v>9129</v>
      </c>
      <c r="X7" s="18">
        <f t="shared" si="0"/>
        <v>23200</v>
      </c>
      <c r="Y7" s="19">
        <f t="shared" si="0"/>
        <v>13841</v>
      </c>
      <c r="Z7" s="17">
        <f t="shared" si="0"/>
        <v>245819</v>
      </c>
      <c r="AA7" s="18">
        <f t="shared" si="0"/>
        <v>76915</v>
      </c>
      <c r="AB7" s="18">
        <f t="shared" si="0"/>
        <v>451</v>
      </c>
      <c r="AC7" s="18">
        <f t="shared" si="0"/>
        <v>120071</v>
      </c>
      <c r="AD7" s="18">
        <f t="shared" si="0"/>
        <v>2754</v>
      </c>
      <c r="AE7" s="18">
        <f t="shared" si="0"/>
        <v>9119</v>
      </c>
      <c r="AF7" s="18">
        <f t="shared" si="0"/>
        <v>23182</v>
      </c>
      <c r="AG7" s="19">
        <f t="shared" si="0"/>
        <v>13327</v>
      </c>
    </row>
    <row r="8" spans="1:33" x14ac:dyDescent="0.3">
      <c r="A8" s="22" t="s">
        <v>10</v>
      </c>
      <c r="B8" s="3">
        <f t="shared" ref="B8:B28" si="1">SUM(C8:I8)</f>
        <v>3854</v>
      </c>
      <c r="C8" s="3">
        <v>469</v>
      </c>
      <c r="D8" s="3">
        <v>69</v>
      </c>
      <c r="E8" s="3">
        <v>1120</v>
      </c>
      <c r="F8" s="3">
        <v>1</v>
      </c>
      <c r="G8" s="3">
        <v>495</v>
      </c>
      <c r="H8" s="3">
        <v>512</v>
      </c>
      <c r="I8" s="4">
        <v>1188</v>
      </c>
      <c r="J8" s="3">
        <f>SUM(K8:Q8)</f>
        <v>3864</v>
      </c>
      <c r="K8" s="3">
        <v>472</v>
      </c>
      <c r="L8" s="3">
        <v>71</v>
      </c>
      <c r="M8" s="3">
        <v>1127</v>
      </c>
      <c r="N8" s="3">
        <v>1</v>
      </c>
      <c r="O8" s="3">
        <v>496</v>
      </c>
      <c r="P8" s="3">
        <v>511</v>
      </c>
      <c r="Q8" s="4">
        <v>1186</v>
      </c>
      <c r="R8" s="3">
        <f>SUM(S8:Y8)</f>
        <v>3856</v>
      </c>
      <c r="S8" s="3">
        <v>468</v>
      </c>
      <c r="T8" s="3">
        <v>69</v>
      </c>
      <c r="U8" s="3">
        <v>1113</v>
      </c>
      <c r="V8" s="3">
        <v>1</v>
      </c>
      <c r="W8" s="3">
        <v>497</v>
      </c>
      <c r="X8" s="3">
        <v>511</v>
      </c>
      <c r="Y8" s="4">
        <v>1197</v>
      </c>
      <c r="Z8" s="3">
        <f>SUM(AA8:AG8)</f>
        <v>3841</v>
      </c>
      <c r="AA8" s="3">
        <v>467</v>
      </c>
      <c r="AB8" s="3">
        <v>69</v>
      </c>
      <c r="AC8" s="3">
        <v>1099</v>
      </c>
      <c r="AD8" s="3">
        <v>1</v>
      </c>
      <c r="AE8" s="3">
        <v>497</v>
      </c>
      <c r="AF8" s="3">
        <v>511</v>
      </c>
      <c r="AG8" s="4">
        <v>1197</v>
      </c>
    </row>
    <row r="9" spans="1:33" x14ac:dyDescent="0.3">
      <c r="A9" s="23" t="s">
        <v>11</v>
      </c>
      <c r="B9" s="5">
        <f t="shared" si="1"/>
        <v>97</v>
      </c>
      <c r="C9" s="5">
        <v>69</v>
      </c>
      <c r="D9" s="5">
        <v>1</v>
      </c>
      <c r="E9" s="5">
        <v>26</v>
      </c>
      <c r="F9" s="5">
        <v>0</v>
      </c>
      <c r="G9" s="5">
        <v>0</v>
      </c>
      <c r="H9" s="5">
        <v>0</v>
      </c>
      <c r="I9" s="6">
        <v>1</v>
      </c>
      <c r="J9" s="5">
        <f t="shared" ref="J9:J28" si="2">SUM(K9:Q9)</f>
        <v>96</v>
      </c>
      <c r="K9" s="5">
        <v>69</v>
      </c>
      <c r="L9" s="5">
        <v>1</v>
      </c>
      <c r="M9" s="5">
        <v>25</v>
      </c>
      <c r="N9" s="5">
        <v>0</v>
      </c>
      <c r="O9" s="5">
        <v>0</v>
      </c>
      <c r="P9" s="5">
        <v>0</v>
      </c>
      <c r="Q9" s="6">
        <v>1</v>
      </c>
      <c r="R9" s="5">
        <f t="shared" ref="R9:R28" si="3">SUM(S9:Y9)</f>
        <v>94</v>
      </c>
      <c r="S9" s="5">
        <v>68</v>
      </c>
      <c r="T9" s="5">
        <v>1</v>
      </c>
      <c r="U9" s="5">
        <v>25</v>
      </c>
      <c r="V9" s="5">
        <v>0</v>
      </c>
      <c r="W9" s="5">
        <v>0</v>
      </c>
      <c r="X9" s="5">
        <v>0</v>
      </c>
      <c r="Y9" s="6">
        <v>0</v>
      </c>
      <c r="Z9" s="5">
        <f t="shared" ref="Z9:Z28" si="4">SUM(AA9:AG9)</f>
        <v>93</v>
      </c>
      <c r="AA9" s="5">
        <v>68</v>
      </c>
      <c r="AB9" s="5">
        <v>1</v>
      </c>
      <c r="AC9" s="5">
        <v>24</v>
      </c>
      <c r="AD9" s="5">
        <v>0</v>
      </c>
      <c r="AE9" s="5">
        <v>0</v>
      </c>
      <c r="AF9" s="5">
        <v>0</v>
      </c>
      <c r="AG9" s="6">
        <v>0</v>
      </c>
    </row>
    <row r="10" spans="1:33" x14ac:dyDescent="0.3">
      <c r="A10" s="23" t="s">
        <v>13</v>
      </c>
      <c r="B10" s="5">
        <f t="shared" si="1"/>
        <v>22121</v>
      </c>
      <c r="C10" s="5">
        <v>9259</v>
      </c>
      <c r="D10" s="5">
        <v>32</v>
      </c>
      <c r="E10" s="5">
        <v>10468</v>
      </c>
      <c r="F10" s="5">
        <v>4</v>
      </c>
      <c r="G10" s="5">
        <v>39</v>
      </c>
      <c r="H10" s="5">
        <v>0</v>
      </c>
      <c r="I10" s="6">
        <v>2319</v>
      </c>
      <c r="J10" s="5">
        <f t="shared" si="2"/>
        <v>22211</v>
      </c>
      <c r="K10" s="5">
        <v>9284</v>
      </c>
      <c r="L10" s="5">
        <v>32</v>
      </c>
      <c r="M10" s="5">
        <v>10536</v>
      </c>
      <c r="N10" s="5">
        <v>4</v>
      </c>
      <c r="O10" s="5">
        <v>40</v>
      </c>
      <c r="P10" s="5">
        <v>0</v>
      </c>
      <c r="Q10" s="6">
        <v>2315</v>
      </c>
      <c r="R10" s="5">
        <f t="shared" si="3"/>
        <v>22159</v>
      </c>
      <c r="S10" s="5">
        <v>9281</v>
      </c>
      <c r="T10" s="5">
        <v>33</v>
      </c>
      <c r="U10" s="5">
        <v>10505</v>
      </c>
      <c r="V10" s="5">
        <v>4</v>
      </c>
      <c r="W10" s="5">
        <v>41</v>
      </c>
      <c r="X10" s="5">
        <v>0</v>
      </c>
      <c r="Y10" s="6">
        <v>2295</v>
      </c>
      <c r="Z10" s="5">
        <f t="shared" si="4"/>
        <v>22031</v>
      </c>
      <c r="AA10" s="5">
        <v>9273</v>
      </c>
      <c r="AB10" s="5">
        <v>33</v>
      </c>
      <c r="AC10" s="5">
        <v>10405</v>
      </c>
      <c r="AD10" s="5">
        <v>4</v>
      </c>
      <c r="AE10" s="5">
        <v>40</v>
      </c>
      <c r="AF10" s="5">
        <v>0</v>
      </c>
      <c r="AG10" s="6">
        <v>2276</v>
      </c>
    </row>
    <row r="11" spans="1:33" x14ac:dyDescent="0.3">
      <c r="A11" s="23" t="s">
        <v>14</v>
      </c>
      <c r="B11" s="5">
        <f t="shared" si="1"/>
        <v>1529</v>
      </c>
      <c r="C11" s="5">
        <v>704</v>
      </c>
      <c r="D11" s="5">
        <v>11</v>
      </c>
      <c r="E11" s="5">
        <v>367</v>
      </c>
      <c r="F11" s="5">
        <v>0</v>
      </c>
      <c r="G11" s="5">
        <v>2</v>
      </c>
      <c r="H11" s="5">
        <v>0</v>
      </c>
      <c r="I11" s="6">
        <v>445</v>
      </c>
      <c r="J11" s="5">
        <f t="shared" si="2"/>
        <v>1533</v>
      </c>
      <c r="K11" s="5">
        <v>705</v>
      </c>
      <c r="L11" s="5">
        <v>11</v>
      </c>
      <c r="M11" s="5">
        <v>368</v>
      </c>
      <c r="N11" s="5">
        <v>0</v>
      </c>
      <c r="O11" s="5">
        <v>2</v>
      </c>
      <c r="P11" s="5">
        <v>0</v>
      </c>
      <c r="Q11" s="6">
        <v>447</v>
      </c>
      <c r="R11" s="5">
        <f t="shared" si="3"/>
        <v>1542</v>
      </c>
      <c r="S11" s="5">
        <v>710</v>
      </c>
      <c r="T11" s="5">
        <v>11</v>
      </c>
      <c r="U11" s="5">
        <v>368</v>
      </c>
      <c r="V11" s="5">
        <v>0</v>
      </c>
      <c r="W11" s="5">
        <v>2</v>
      </c>
      <c r="X11" s="5">
        <v>0</v>
      </c>
      <c r="Y11" s="6">
        <v>451</v>
      </c>
      <c r="Z11" s="5">
        <f t="shared" si="4"/>
        <v>1541</v>
      </c>
      <c r="AA11" s="5">
        <v>715</v>
      </c>
      <c r="AB11" s="5">
        <v>11</v>
      </c>
      <c r="AC11" s="5">
        <v>362</v>
      </c>
      <c r="AD11" s="5">
        <v>0</v>
      </c>
      <c r="AE11" s="5">
        <v>2</v>
      </c>
      <c r="AF11" s="5">
        <v>0</v>
      </c>
      <c r="AG11" s="6">
        <v>451</v>
      </c>
    </row>
    <row r="12" spans="1:33" x14ac:dyDescent="0.3">
      <c r="A12" s="23" t="s">
        <v>15</v>
      </c>
      <c r="B12" s="5">
        <f t="shared" si="1"/>
        <v>451</v>
      </c>
      <c r="C12" s="5">
        <v>352</v>
      </c>
      <c r="D12" s="5">
        <v>25</v>
      </c>
      <c r="E12" s="5">
        <v>64</v>
      </c>
      <c r="F12" s="5">
        <v>2</v>
      </c>
      <c r="G12" s="5">
        <v>5</v>
      </c>
      <c r="H12" s="5">
        <v>0</v>
      </c>
      <c r="I12" s="6">
        <v>3</v>
      </c>
      <c r="J12" s="5">
        <f t="shared" si="2"/>
        <v>447</v>
      </c>
      <c r="K12" s="5">
        <v>352</v>
      </c>
      <c r="L12" s="5">
        <v>25</v>
      </c>
      <c r="M12" s="5">
        <v>60</v>
      </c>
      <c r="N12" s="5">
        <v>2</v>
      </c>
      <c r="O12" s="5">
        <v>5</v>
      </c>
      <c r="P12" s="5">
        <v>0</v>
      </c>
      <c r="Q12" s="6">
        <v>3</v>
      </c>
      <c r="R12" s="5">
        <f t="shared" si="3"/>
        <v>446</v>
      </c>
      <c r="S12" s="5">
        <v>351</v>
      </c>
      <c r="T12" s="5">
        <v>25</v>
      </c>
      <c r="U12" s="5">
        <v>60</v>
      </c>
      <c r="V12" s="5">
        <v>2</v>
      </c>
      <c r="W12" s="5">
        <v>5</v>
      </c>
      <c r="X12" s="5">
        <v>0</v>
      </c>
      <c r="Y12" s="6">
        <v>3</v>
      </c>
      <c r="Z12" s="5">
        <f t="shared" si="4"/>
        <v>446</v>
      </c>
      <c r="AA12" s="5">
        <v>353</v>
      </c>
      <c r="AB12" s="5">
        <v>25</v>
      </c>
      <c r="AC12" s="5">
        <v>59</v>
      </c>
      <c r="AD12" s="5">
        <v>2</v>
      </c>
      <c r="AE12" s="5">
        <v>5</v>
      </c>
      <c r="AF12" s="5">
        <v>0</v>
      </c>
      <c r="AG12" s="6">
        <v>2</v>
      </c>
    </row>
    <row r="13" spans="1:33" x14ac:dyDescent="0.3">
      <c r="A13" s="23" t="s">
        <v>16</v>
      </c>
      <c r="B13" s="5">
        <f t="shared" si="1"/>
        <v>25767</v>
      </c>
      <c r="C13" s="5">
        <v>9670</v>
      </c>
      <c r="D13" s="5">
        <v>19</v>
      </c>
      <c r="E13" s="5">
        <v>16069</v>
      </c>
      <c r="F13" s="5">
        <v>0</v>
      </c>
      <c r="G13" s="5">
        <v>3</v>
      </c>
      <c r="H13" s="5">
        <v>0</v>
      </c>
      <c r="I13" s="6">
        <v>6</v>
      </c>
      <c r="J13" s="5">
        <f t="shared" si="2"/>
        <v>26084</v>
      </c>
      <c r="K13" s="5">
        <v>9732</v>
      </c>
      <c r="L13" s="5">
        <v>19</v>
      </c>
      <c r="M13" s="5">
        <v>16324</v>
      </c>
      <c r="N13" s="5">
        <v>0</v>
      </c>
      <c r="O13" s="5">
        <v>3</v>
      </c>
      <c r="P13" s="5">
        <v>0</v>
      </c>
      <c r="Q13" s="6">
        <v>6</v>
      </c>
      <c r="R13" s="5">
        <f t="shared" si="3"/>
        <v>26257</v>
      </c>
      <c r="S13" s="5">
        <v>9808</v>
      </c>
      <c r="T13" s="5">
        <v>19</v>
      </c>
      <c r="U13" s="5">
        <v>16421</v>
      </c>
      <c r="V13" s="5">
        <v>0</v>
      </c>
      <c r="W13" s="5">
        <v>3</v>
      </c>
      <c r="X13" s="5">
        <v>0</v>
      </c>
      <c r="Y13" s="6">
        <v>6</v>
      </c>
      <c r="Z13" s="5">
        <f t="shared" si="4"/>
        <v>26135</v>
      </c>
      <c r="AA13" s="5">
        <v>9829</v>
      </c>
      <c r="AB13" s="5">
        <v>18</v>
      </c>
      <c r="AC13" s="5">
        <v>16279</v>
      </c>
      <c r="AD13" s="5">
        <v>0</v>
      </c>
      <c r="AE13" s="5">
        <v>3</v>
      </c>
      <c r="AF13" s="5">
        <v>0</v>
      </c>
      <c r="AG13" s="6">
        <v>6</v>
      </c>
    </row>
    <row r="14" spans="1:33" x14ac:dyDescent="0.3">
      <c r="A14" s="23" t="s">
        <v>17</v>
      </c>
      <c r="B14" s="5">
        <f t="shared" si="1"/>
        <v>27564</v>
      </c>
      <c r="C14" s="5">
        <v>15927</v>
      </c>
      <c r="D14" s="5">
        <v>104</v>
      </c>
      <c r="E14" s="5">
        <v>11344</v>
      </c>
      <c r="F14" s="5">
        <v>25</v>
      </c>
      <c r="G14" s="5">
        <v>40</v>
      </c>
      <c r="H14" s="5">
        <v>1</v>
      </c>
      <c r="I14" s="6">
        <v>123</v>
      </c>
      <c r="J14" s="5">
        <f t="shared" si="2"/>
        <v>27609</v>
      </c>
      <c r="K14" s="5">
        <v>15969</v>
      </c>
      <c r="L14" s="5">
        <v>105</v>
      </c>
      <c r="M14" s="5">
        <v>11345</v>
      </c>
      <c r="N14" s="5">
        <v>25</v>
      </c>
      <c r="O14" s="5">
        <v>39</v>
      </c>
      <c r="P14" s="5">
        <v>1</v>
      </c>
      <c r="Q14" s="6">
        <v>125</v>
      </c>
      <c r="R14" s="5">
        <f t="shared" si="3"/>
        <v>27564</v>
      </c>
      <c r="S14" s="5">
        <v>15955</v>
      </c>
      <c r="T14" s="5">
        <v>104</v>
      </c>
      <c r="U14" s="5">
        <v>11318</v>
      </c>
      <c r="V14" s="5">
        <v>25</v>
      </c>
      <c r="W14" s="5">
        <v>40</v>
      </c>
      <c r="X14" s="5">
        <v>1</v>
      </c>
      <c r="Y14" s="6">
        <v>121</v>
      </c>
      <c r="Z14" s="5">
        <f t="shared" si="4"/>
        <v>27443</v>
      </c>
      <c r="AA14" s="5">
        <v>15930</v>
      </c>
      <c r="AB14" s="5">
        <v>104</v>
      </c>
      <c r="AC14" s="5">
        <v>11226</v>
      </c>
      <c r="AD14" s="5">
        <v>25</v>
      </c>
      <c r="AE14" s="5">
        <v>39</v>
      </c>
      <c r="AF14" s="5">
        <v>1</v>
      </c>
      <c r="AG14" s="6">
        <v>118</v>
      </c>
    </row>
    <row r="15" spans="1:33" x14ac:dyDescent="0.3">
      <c r="A15" s="23" t="s">
        <v>18</v>
      </c>
      <c r="B15" s="5">
        <f t="shared" si="1"/>
        <v>9979</v>
      </c>
      <c r="C15" s="5">
        <v>4240</v>
      </c>
      <c r="D15" s="5">
        <v>6</v>
      </c>
      <c r="E15" s="5">
        <v>5704</v>
      </c>
      <c r="F15" s="5">
        <v>1</v>
      </c>
      <c r="G15" s="5">
        <v>4</v>
      </c>
      <c r="H15" s="5">
        <v>0</v>
      </c>
      <c r="I15" s="6">
        <v>24</v>
      </c>
      <c r="J15" s="5">
        <f t="shared" si="2"/>
        <v>10020</v>
      </c>
      <c r="K15" s="5">
        <v>4265</v>
      </c>
      <c r="L15" s="5">
        <v>6</v>
      </c>
      <c r="M15" s="5">
        <v>5720</v>
      </c>
      <c r="N15" s="5">
        <v>1</v>
      </c>
      <c r="O15" s="5">
        <v>4</v>
      </c>
      <c r="P15" s="5">
        <v>0</v>
      </c>
      <c r="Q15" s="6">
        <v>24</v>
      </c>
      <c r="R15" s="5">
        <f t="shared" si="3"/>
        <v>10081</v>
      </c>
      <c r="S15" s="5">
        <v>4263</v>
      </c>
      <c r="T15" s="5">
        <v>6</v>
      </c>
      <c r="U15" s="5">
        <v>5783</v>
      </c>
      <c r="V15" s="5">
        <v>1</v>
      </c>
      <c r="W15" s="5">
        <v>4</v>
      </c>
      <c r="X15" s="5">
        <v>0</v>
      </c>
      <c r="Y15" s="6">
        <v>24</v>
      </c>
      <c r="Z15" s="5">
        <f t="shared" si="4"/>
        <v>9998</v>
      </c>
      <c r="AA15" s="5">
        <v>4254</v>
      </c>
      <c r="AB15" s="5">
        <v>6</v>
      </c>
      <c r="AC15" s="5">
        <v>5709</v>
      </c>
      <c r="AD15" s="5">
        <v>1</v>
      </c>
      <c r="AE15" s="5">
        <v>4</v>
      </c>
      <c r="AF15" s="5">
        <v>0</v>
      </c>
      <c r="AG15" s="6">
        <v>24</v>
      </c>
    </row>
    <row r="16" spans="1:33" x14ac:dyDescent="0.3">
      <c r="A16" s="23" t="s">
        <v>19</v>
      </c>
      <c r="B16" s="5">
        <f t="shared" si="1"/>
        <v>14315</v>
      </c>
      <c r="C16" s="5">
        <v>4410</v>
      </c>
      <c r="D16" s="5">
        <v>13</v>
      </c>
      <c r="E16" s="5">
        <v>6912</v>
      </c>
      <c r="F16" s="5">
        <v>15</v>
      </c>
      <c r="G16" s="5">
        <v>36</v>
      </c>
      <c r="H16" s="5">
        <v>4</v>
      </c>
      <c r="I16" s="6">
        <v>2925</v>
      </c>
      <c r="J16" s="5">
        <f t="shared" si="2"/>
        <v>15627</v>
      </c>
      <c r="K16" s="5">
        <v>4426</v>
      </c>
      <c r="L16" s="5">
        <v>12</v>
      </c>
      <c r="M16" s="5">
        <v>7108</v>
      </c>
      <c r="N16" s="5">
        <v>15</v>
      </c>
      <c r="O16" s="5">
        <v>36</v>
      </c>
      <c r="P16" s="5">
        <v>4</v>
      </c>
      <c r="Q16" s="6">
        <v>4026</v>
      </c>
      <c r="R16" s="5">
        <f t="shared" si="3"/>
        <v>15076</v>
      </c>
      <c r="S16" s="5">
        <v>4423</v>
      </c>
      <c r="T16" s="5">
        <v>12</v>
      </c>
      <c r="U16" s="5">
        <v>7099</v>
      </c>
      <c r="V16" s="5">
        <v>15</v>
      </c>
      <c r="W16" s="5">
        <v>35</v>
      </c>
      <c r="X16" s="5">
        <v>4</v>
      </c>
      <c r="Y16" s="6">
        <v>3488</v>
      </c>
      <c r="Z16" s="5">
        <f t="shared" si="4"/>
        <v>14478</v>
      </c>
      <c r="AA16" s="5">
        <v>4387</v>
      </c>
      <c r="AB16" s="5">
        <v>12</v>
      </c>
      <c r="AC16" s="5">
        <v>6992</v>
      </c>
      <c r="AD16" s="5">
        <v>16</v>
      </c>
      <c r="AE16" s="5">
        <v>35</v>
      </c>
      <c r="AF16" s="5">
        <v>4</v>
      </c>
      <c r="AG16" s="6">
        <v>3032</v>
      </c>
    </row>
    <row r="17" spans="1:33" x14ac:dyDescent="0.3">
      <c r="A17" s="23" t="s">
        <v>20</v>
      </c>
      <c r="B17" s="5">
        <f t="shared" si="1"/>
        <v>12724</v>
      </c>
      <c r="C17" s="5">
        <v>4429</v>
      </c>
      <c r="D17" s="5">
        <v>9</v>
      </c>
      <c r="E17" s="5">
        <v>7947</v>
      </c>
      <c r="F17" s="5">
        <v>13</v>
      </c>
      <c r="G17" s="5">
        <v>299</v>
      </c>
      <c r="H17" s="5">
        <v>7</v>
      </c>
      <c r="I17" s="6">
        <v>20</v>
      </c>
      <c r="J17" s="5">
        <f t="shared" si="2"/>
        <v>12837</v>
      </c>
      <c r="K17" s="5">
        <v>4452</v>
      </c>
      <c r="L17" s="5">
        <v>9</v>
      </c>
      <c r="M17" s="5">
        <v>8033</v>
      </c>
      <c r="N17" s="5">
        <v>13</v>
      </c>
      <c r="O17" s="5">
        <v>301</v>
      </c>
      <c r="P17" s="5">
        <v>7</v>
      </c>
      <c r="Q17" s="6">
        <v>22</v>
      </c>
      <c r="R17" s="5">
        <f t="shared" si="3"/>
        <v>12931</v>
      </c>
      <c r="S17" s="5">
        <v>4470</v>
      </c>
      <c r="T17" s="5">
        <v>9</v>
      </c>
      <c r="U17" s="5">
        <v>8111</v>
      </c>
      <c r="V17" s="5">
        <v>13</v>
      </c>
      <c r="W17" s="5">
        <v>298</v>
      </c>
      <c r="X17" s="5">
        <v>7</v>
      </c>
      <c r="Y17" s="6">
        <v>23</v>
      </c>
      <c r="Z17" s="5">
        <f t="shared" si="4"/>
        <v>13041</v>
      </c>
      <c r="AA17" s="5">
        <v>4528</v>
      </c>
      <c r="AB17" s="5">
        <v>11</v>
      </c>
      <c r="AC17" s="5">
        <v>8159</v>
      </c>
      <c r="AD17" s="5">
        <v>13</v>
      </c>
      <c r="AE17" s="5">
        <v>300</v>
      </c>
      <c r="AF17" s="5">
        <v>7</v>
      </c>
      <c r="AG17" s="6">
        <v>23</v>
      </c>
    </row>
    <row r="18" spans="1:33" x14ac:dyDescent="0.3">
      <c r="A18" s="23" t="s">
        <v>21</v>
      </c>
      <c r="B18" s="5">
        <f t="shared" si="1"/>
        <v>2567</v>
      </c>
      <c r="C18" s="5">
        <v>1548</v>
      </c>
      <c r="D18" s="5">
        <v>5</v>
      </c>
      <c r="E18" s="5">
        <v>1005</v>
      </c>
      <c r="F18" s="5">
        <v>3</v>
      </c>
      <c r="G18" s="5">
        <v>6</v>
      </c>
      <c r="H18" s="5">
        <v>0</v>
      </c>
      <c r="I18" s="6">
        <v>0</v>
      </c>
      <c r="J18" s="5">
        <f t="shared" si="2"/>
        <v>2595</v>
      </c>
      <c r="K18" s="5">
        <v>1576</v>
      </c>
      <c r="L18" s="5">
        <v>4</v>
      </c>
      <c r="M18" s="5">
        <v>1006</v>
      </c>
      <c r="N18" s="5">
        <v>3</v>
      </c>
      <c r="O18" s="5">
        <v>6</v>
      </c>
      <c r="P18" s="5">
        <v>0</v>
      </c>
      <c r="Q18" s="6">
        <v>0</v>
      </c>
      <c r="R18" s="5">
        <f t="shared" si="3"/>
        <v>2581</v>
      </c>
      <c r="S18" s="5">
        <v>1575</v>
      </c>
      <c r="T18" s="5">
        <v>4</v>
      </c>
      <c r="U18" s="5">
        <v>993</v>
      </c>
      <c r="V18" s="5">
        <v>3</v>
      </c>
      <c r="W18" s="5">
        <v>6</v>
      </c>
      <c r="X18" s="5">
        <v>0</v>
      </c>
      <c r="Y18" s="6">
        <v>0</v>
      </c>
      <c r="Z18" s="5">
        <f t="shared" si="4"/>
        <v>2591</v>
      </c>
      <c r="AA18" s="5">
        <v>1588</v>
      </c>
      <c r="AB18" s="5">
        <v>4</v>
      </c>
      <c r="AC18" s="5">
        <v>990</v>
      </c>
      <c r="AD18" s="5">
        <v>3</v>
      </c>
      <c r="AE18" s="5">
        <v>6</v>
      </c>
      <c r="AF18" s="5">
        <v>0</v>
      </c>
      <c r="AG18" s="6">
        <v>0</v>
      </c>
    </row>
    <row r="19" spans="1:33" x14ac:dyDescent="0.3">
      <c r="A19" s="23" t="s">
        <v>22</v>
      </c>
      <c r="B19" s="5">
        <f t="shared" si="1"/>
        <v>5988</v>
      </c>
      <c r="C19" s="5">
        <v>3709</v>
      </c>
      <c r="D19" s="5">
        <v>28</v>
      </c>
      <c r="E19" s="5">
        <v>2075</v>
      </c>
      <c r="F19" s="5">
        <v>9</v>
      </c>
      <c r="G19" s="5">
        <v>161</v>
      </c>
      <c r="H19" s="5">
        <v>0</v>
      </c>
      <c r="I19" s="6">
        <v>6</v>
      </c>
      <c r="J19" s="5">
        <f t="shared" si="2"/>
        <v>6048</v>
      </c>
      <c r="K19" s="5">
        <v>3746</v>
      </c>
      <c r="L19" s="5">
        <v>28</v>
      </c>
      <c r="M19" s="5">
        <v>2099</v>
      </c>
      <c r="N19" s="5">
        <v>9</v>
      </c>
      <c r="O19" s="5">
        <v>160</v>
      </c>
      <c r="P19" s="5">
        <v>0</v>
      </c>
      <c r="Q19" s="6">
        <v>6</v>
      </c>
      <c r="R19" s="5">
        <f t="shared" si="3"/>
        <v>6100</v>
      </c>
      <c r="S19" s="5">
        <v>3785</v>
      </c>
      <c r="T19" s="5">
        <v>28</v>
      </c>
      <c r="U19" s="5">
        <v>2111</v>
      </c>
      <c r="V19" s="5">
        <v>9</v>
      </c>
      <c r="W19" s="5">
        <v>161</v>
      </c>
      <c r="X19" s="5">
        <v>0</v>
      </c>
      <c r="Y19" s="6">
        <v>6</v>
      </c>
      <c r="Z19" s="5">
        <f t="shared" si="4"/>
        <v>6127</v>
      </c>
      <c r="AA19" s="5">
        <v>3821</v>
      </c>
      <c r="AB19" s="5">
        <v>28</v>
      </c>
      <c r="AC19" s="5">
        <v>2102</v>
      </c>
      <c r="AD19" s="5">
        <v>9</v>
      </c>
      <c r="AE19" s="5">
        <v>161</v>
      </c>
      <c r="AF19" s="5">
        <v>0</v>
      </c>
      <c r="AG19" s="6">
        <v>6</v>
      </c>
    </row>
    <row r="20" spans="1:33" x14ac:dyDescent="0.3">
      <c r="A20" s="23" t="s">
        <v>23</v>
      </c>
      <c r="B20" s="5">
        <f t="shared" si="1"/>
        <v>42223</v>
      </c>
      <c r="C20" s="5">
        <v>14537</v>
      </c>
      <c r="D20" s="5">
        <v>65</v>
      </c>
      <c r="E20" s="5">
        <v>24915</v>
      </c>
      <c r="F20" s="5">
        <v>58</v>
      </c>
      <c r="G20" s="5">
        <v>894</v>
      </c>
      <c r="H20" s="5">
        <v>5</v>
      </c>
      <c r="I20" s="6">
        <v>1749</v>
      </c>
      <c r="J20" s="5">
        <f t="shared" si="2"/>
        <v>42502</v>
      </c>
      <c r="K20" s="5">
        <v>14578</v>
      </c>
      <c r="L20" s="5">
        <v>64</v>
      </c>
      <c r="M20" s="5">
        <v>25154</v>
      </c>
      <c r="N20" s="5">
        <v>58</v>
      </c>
      <c r="O20" s="5">
        <v>897</v>
      </c>
      <c r="P20" s="5">
        <v>4</v>
      </c>
      <c r="Q20" s="6">
        <v>1747</v>
      </c>
      <c r="R20" s="5">
        <f t="shared" si="3"/>
        <v>42605</v>
      </c>
      <c r="S20" s="5">
        <v>14605</v>
      </c>
      <c r="T20" s="5">
        <v>65</v>
      </c>
      <c r="U20" s="5">
        <v>25223</v>
      </c>
      <c r="V20" s="5">
        <v>58</v>
      </c>
      <c r="W20" s="5">
        <v>906</v>
      </c>
      <c r="X20" s="5">
        <v>4</v>
      </c>
      <c r="Y20" s="6">
        <v>1744</v>
      </c>
      <c r="Z20" s="5">
        <f t="shared" si="4"/>
        <v>42583</v>
      </c>
      <c r="AA20" s="5">
        <v>14666</v>
      </c>
      <c r="AB20" s="5">
        <v>63</v>
      </c>
      <c r="AC20" s="5">
        <v>25174</v>
      </c>
      <c r="AD20" s="5">
        <v>58</v>
      </c>
      <c r="AE20" s="5">
        <v>900</v>
      </c>
      <c r="AF20" s="5">
        <v>4</v>
      </c>
      <c r="AG20" s="6">
        <v>1718</v>
      </c>
    </row>
    <row r="21" spans="1:33" x14ac:dyDescent="0.3">
      <c r="A21" s="23" t="s">
        <v>24</v>
      </c>
      <c r="B21" s="5">
        <f t="shared" si="1"/>
        <v>10246</v>
      </c>
      <c r="C21" s="5">
        <v>2758</v>
      </c>
      <c r="D21" s="5">
        <v>17</v>
      </c>
      <c r="E21" s="5">
        <v>6897</v>
      </c>
      <c r="F21" s="5">
        <v>19</v>
      </c>
      <c r="G21" s="5">
        <v>149</v>
      </c>
      <c r="H21" s="5">
        <v>10</v>
      </c>
      <c r="I21" s="6">
        <v>396</v>
      </c>
      <c r="J21" s="5">
        <f t="shared" si="2"/>
        <v>10535</v>
      </c>
      <c r="K21" s="5">
        <v>2769</v>
      </c>
      <c r="L21" s="5">
        <v>17</v>
      </c>
      <c r="M21" s="5">
        <v>7183</v>
      </c>
      <c r="N21" s="5">
        <v>19</v>
      </c>
      <c r="O21" s="5">
        <v>151</v>
      </c>
      <c r="P21" s="5">
        <v>10</v>
      </c>
      <c r="Q21" s="6">
        <v>386</v>
      </c>
      <c r="R21" s="5">
        <f t="shared" si="3"/>
        <v>10617</v>
      </c>
      <c r="S21" s="5">
        <v>2782</v>
      </c>
      <c r="T21" s="5">
        <v>17</v>
      </c>
      <c r="U21" s="5">
        <v>7262</v>
      </c>
      <c r="V21" s="5">
        <v>19</v>
      </c>
      <c r="W21" s="5">
        <v>148</v>
      </c>
      <c r="X21" s="5">
        <v>10</v>
      </c>
      <c r="Y21" s="6">
        <v>379</v>
      </c>
      <c r="Z21" s="5">
        <f t="shared" si="4"/>
        <v>10576</v>
      </c>
      <c r="AA21" s="5">
        <v>2800</v>
      </c>
      <c r="AB21" s="5">
        <v>17</v>
      </c>
      <c r="AC21" s="5">
        <v>7206</v>
      </c>
      <c r="AD21" s="5">
        <v>19</v>
      </c>
      <c r="AE21" s="5">
        <v>147</v>
      </c>
      <c r="AF21" s="5">
        <v>10</v>
      </c>
      <c r="AG21" s="6">
        <v>377</v>
      </c>
    </row>
    <row r="22" spans="1:33" ht="28.8" x14ac:dyDescent="0.3">
      <c r="A22" s="23" t="s">
        <v>25</v>
      </c>
      <c r="B22" s="5">
        <f t="shared" si="1"/>
        <v>2905</v>
      </c>
      <c r="C22" s="5">
        <v>17</v>
      </c>
      <c r="D22" s="5">
        <v>3</v>
      </c>
      <c r="E22" s="5">
        <v>49</v>
      </c>
      <c r="F22" s="5">
        <v>1336</v>
      </c>
      <c r="G22" s="5">
        <v>38</v>
      </c>
      <c r="H22" s="5">
        <v>1462</v>
      </c>
      <c r="I22" s="6">
        <v>0</v>
      </c>
      <c r="J22" s="5">
        <f t="shared" si="2"/>
        <v>2907</v>
      </c>
      <c r="K22" s="5">
        <v>17</v>
      </c>
      <c r="L22" s="5">
        <v>3</v>
      </c>
      <c r="M22" s="5">
        <v>53</v>
      </c>
      <c r="N22" s="5">
        <v>1333</v>
      </c>
      <c r="O22" s="5">
        <v>39</v>
      </c>
      <c r="P22" s="5">
        <v>1462</v>
      </c>
      <c r="Q22" s="6">
        <v>0</v>
      </c>
      <c r="R22" s="5">
        <f t="shared" si="3"/>
        <v>2899</v>
      </c>
      <c r="S22" s="5">
        <v>16</v>
      </c>
      <c r="T22" s="5">
        <v>3</v>
      </c>
      <c r="U22" s="5">
        <v>50</v>
      </c>
      <c r="V22" s="5">
        <v>1332</v>
      </c>
      <c r="W22" s="5">
        <v>37</v>
      </c>
      <c r="X22" s="5">
        <v>1461</v>
      </c>
      <c r="Y22" s="6">
        <v>0</v>
      </c>
      <c r="Z22" s="5">
        <f t="shared" si="4"/>
        <v>2891</v>
      </c>
      <c r="AA22" s="5">
        <v>15</v>
      </c>
      <c r="AB22" s="5">
        <v>2</v>
      </c>
      <c r="AC22" s="5">
        <v>46</v>
      </c>
      <c r="AD22" s="5">
        <v>1331</v>
      </c>
      <c r="AE22" s="5">
        <v>36</v>
      </c>
      <c r="AF22" s="5">
        <v>1461</v>
      </c>
      <c r="AG22" s="6">
        <v>0</v>
      </c>
    </row>
    <row r="23" spans="1:33" x14ac:dyDescent="0.3">
      <c r="A23" s="23" t="s">
        <v>26</v>
      </c>
      <c r="B23" s="5">
        <f t="shared" si="1"/>
        <v>9223</v>
      </c>
      <c r="C23" s="5">
        <v>818</v>
      </c>
      <c r="D23" s="5">
        <v>16</v>
      </c>
      <c r="E23" s="5">
        <v>5837</v>
      </c>
      <c r="F23" s="5">
        <v>839</v>
      </c>
      <c r="G23" s="5">
        <v>1263</v>
      </c>
      <c r="H23" s="5">
        <v>191</v>
      </c>
      <c r="I23" s="6">
        <v>259</v>
      </c>
      <c r="J23" s="5">
        <f t="shared" si="2"/>
        <v>9155</v>
      </c>
      <c r="K23" s="5">
        <v>814</v>
      </c>
      <c r="L23" s="5">
        <v>16</v>
      </c>
      <c r="M23" s="5">
        <v>5770</v>
      </c>
      <c r="N23" s="5">
        <v>839</v>
      </c>
      <c r="O23" s="5">
        <v>1273</v>
      </c>
      <c r="P23" s="5">
        <v>188</v>
      </c>
      <c r="Q23" s="6">
        <v>255</v>
      </c>
      <c r="R23" s="5">
        <f t="shared" si="3"/>
        <v>9278</v>
      </c>
      <c r="S23" s="5">
        <v>812</v>
      </c>
      <c r="T23" s="5">
        <v>15</v>
      </c>
      <c r="U23" s="5">
        <v>5864</v>
      </c>
      <c r="V23" s="5">
        <v>839</v>
      </c>
      <c r="W23" s="5">
        <v>1292</v>
      </c>
      <c r="X23" s="5">
        <v>188</v>
      </c>
      <c r="Y23" s="6">
        <v>268</v>
      </c>
      <c r="Z23" s="5">
        <f t="shared" si="4"/>
        <v>9517</v>
      </c>
      <c r="AA23" s="5">
        <v>821</v>
      </c>
      <c r="AB23" s="5">
        <v>16</v>
      </c>
      <c r="AC23" s="5">
        <v>6094</v>
      </c>
      <c r="AD23" s="5">
        <v>837</v>
      </c>
      <c r="AE23" s="5">
        <v>1301</v>
      </c>
      <c r="AF23" s="5">
        <v>186</v>
      </c>
      <c r="AG23" s="6">
        <v>262</v>
      </c>
    </row>
    <row r="24" spans="1:33" x14ac:dyDescent="0.3">
      <c r="A24" s="23" t="s">
        <v>27</v>
      </c>
      <c r="B24" s="5">
        <f t="shared" si="1"/>
        <v>7648</v>
      </c>
      <c r="C24" s="5">
        <v>1390</v>
      </c>
      <c r="D24" s="5">
        <v>7</v>
      </c>
      <c r="E24" s="5">
        <v>4097</v>
      </c>
      <c r="F24" s="5">
        <v>196</v>
      </c>
      <c r="G24" s="5">
        <v>815</v>
      </c>
      <c r="H24" s="5">
        <v>396</v>
      </c>
      <c r="I24" s="6">
        <v>747</v>
      </c>
      <c r="J24" s="5">
        <f t="shared" si="2"/>
        <v>7750</v>
      </c>
      <c r="K24" s="5">
        <v>1405</v>
      </c>
      <c r="L24" s="5">
        <v>7</v>
      </c>
      <c r="M24" s="5">
        <v>4197</v>
      </c>
      <c r="N24" s="5">
        <v>196</v>
      </c>
      <c r="O24" s="5">
        <v>818</v>
      </c>
      <c r="P24" s="5">
        <v>396</v>
      </c>
      <c r="Q24" s="6">
        <v>731</v>
      </c>
      <c r="R24" s="5">
        <f t="shared" si="3"/>
        <v>7834</v>
      </c>
      <c r="S24" s="5">
        <v>1420</v>
      </c>
      <c r="T24" s="5">
        <v>7</v>
      </c>
      <c r="U24" s="5">
        <v>4278</v>
      </c>
      <c r="V24" s="5">
        <v>196</v>
      </c>
      <c r="W24" s="5">
        <v>814</v>
      </c>
      <c r="X24" s="5">
        <v>395</v>
      </c>
      <c r="Y24" s="6">
        <v>724</v>
      </c>
      <c r="Z24" s="5">
        <f t="shared" si="4"/>
        <v>7796</v>
      </c>
      <c r="AA24" s="5">
        <v>1441</v>
      </c>
      <c r="AB24" s="5">
        <v>6</v>
      </c>
      <c r="AC24" s="5">
        <v>4246</v>
      </c>
      <c r="AD24" s="5">
        <v>196</v>
      </c>
      <c r="AE24" s="5">
        <v>813</v>
      </c>
      <c r="AF24" s="5">
        <v>392</v>
      </c>
      <c r="AG24" s="6">
        <v>702</v>
      </c>
    </row>
    <row r="25" spans="1:33" x14ac:dyDescent="0.3">
      <c r="A25" s="23" t="s">
        <v>28</v>
      </c>
      <c r="B25" s="5">
        <f t="shared" si="1"/>
        <v>16294</v>
      </c>
      <c r="C25" s="5">
        <v>881</v>
      </c>
      <c r="D25" s="5">
        <v>9</v>
      </c>
      <c r="E25" s="5">
        <v>4683</v>
      </c>
      <c r="F25" s="5">
        <v>233</v>
      </c>
      <c r="G25" s="5">
        <v>506</v>
      </c>
      <c r="H25" s="5">
        <v>6919</v>
      </c>
      <c r="I25" s="6">
        <v>3063</v>
      </c>
      <c r="J25" s="5">
        <f t="shared" si="2"/>
        <v>16211</v>
      </c>
      <c r="K25" s="5">
        <v>890</v>
      </c>
      <c r="L25" s="5">
        <v>9</v>
      </c>
      <c r="M25" s="5">
        <v>4708</v>
      </c>
      <c r="N25" s="5">
        <v>233</v>
      </c>
      <c r="O25" s="5">
        <v>514</v>
      </c>
      <c r="P25" s="5">
        <v>6901</v>
      </c>
      <c r="Q25" s="6">
        <v>2956</v>
      </c>
      <c r="R25" s="5">
        <f t="shared" si="3"/>
        <v>16445</v>
      </c>
      <c r="S25" s="5">
        <v>887</v>
      </c>
      <c r="T25" s="5">
        <v>9</v>
      </c>
      <c r="U25" s="5">
        <v>4767</v>
      </c>
      <c r="V25" s="5">
        <v>233</v>
      </c>
      <c r="W25" s="5">
        <v>515</v>
      </c>
      <c r="X25" s="5">
        <v>6922</v>
      </c>
      <c r="Y25" s="6">
        <v>3112</v>
      </c>
      <c r="Z25" s="5">
        <f t="shared" si="4"/>
        <v>16529</v>
      </c>
      <c r="AA25" s="5">
        <v>891</v>
      </c>
      <c r="AB25" s="5">
        <v>9</v>
      </c>
      <c r="AC25" s="5">
        <v>4838</v>
      </c>
      <c r="AD25" s="5">
        <v>234</v>
      </c>
      <c r="AE25" s="5">
        <v>514</v>
      </c>
      <c r="AF25" s="5">
        <v>6910</v>
      </c>
      <c r="AG25" s="6">
        <v>3133</v>
      </c>
    </row>
    <row r="26" spans="1:33" x14ac:dyDescent="0.3">
      <c r="A26" s="23" t="s">
        <v>29</v>
      </c>
      <c r="B26" s="5">
        <f t="shared" si="1"/>
        <v>27965</v>
      </c>
      <c r="C26" s="5">
        <v>1056</v>
      </c>
      <c r="D26" s="5">
        <v>17</v>
      </c>
      <c r="E26" s="5">
        <v>8841</v>
      </c>
      <c r="F26" s="5">
        <v>4</v>
      </c>
      <c r="G26" s="5">
        <v>4338</v>
      </c>
      <c r="H26" s="5">
        <v>13709</v>
      </c>
      <c r="I26" s="6">
        <v>0</v>
      </c>
      <c r="J26" s="5">
        <f t="shared" si="2"/>
        <v>28046</v>
      </c>
      <c r="K26" s="5">
        <v>1051</v>
      </c>
      <c r="L26" s="5">
        <v>17</v>
      </c>
      <c r="M26" s="5">
        <v>8949</v>
      </c>
      <c r="N26" s="5">
        <v>4</v>
      </c>
      <c r="O26" s="5">
        <v>4330</v>
      </c>
      <c r="P26" s="5">
        <v>13695</v>
      </c>
      <c r="Q26" s="6">
        <v>0</v>
      </c>
      <c r="R26" s="5">
        <f t="shared" si="3"/>
        <v>28124</v>
      </c>
      <c r="S26" s="5">
        <v>1056</v>
      </c>
      <c r="T26" s="5">
        <v>16</v>
      </c>
      <c r="U26" s="5">
        <v>9034</v>
      </c>
      <c r="V26" s="5">
        <v>4</v>
      </c>
      <c r="W26" s="5">
        <v>4323</v>
      </c>
      <c r="X26" s="5">
        <v>13691</v>
      </c>
      <c r="Y26" s="6">
        <v>0</v>
      </c>
      <c r="Z26" s="5">
        <f t="shared" si="4"/>
        <v>28152</v>
      </c>
      <c r="AA26" s="5">
        <v>1068</v>
      </c>
      <c r="AB26" s="5">
        <v>16</v>
      </c>
      <c r="AC26" s="5">
        <v>9058</v>
      </c>
      <c r="AD26" s="5">
        <v>5</v>
      </c>
      <c r="AE26" s="5">
        <v>4315</v>
      </c>
      <c r="AF26" s="5">
        <v>13690</v>
      </c>
      <c r="AG26" s="6">
        <v>0</v>
      </c>
    </row>
    <row r="27" spans="1:33" ht="28.8" x14ac:dyDescent="0.3">
      <c r="A27" s="23" t="s">
        <v>30</v>
      </c>
      <c r="B27" s="5">
        <f t="shared" si="1"/>
        <v>2</v>
      </c>
      <c r="C27" s="5">
        <v>0</v>
      </c>
      <c r="D27" s="5">
        <v>0</v>
      </c>
      <c r="E27" s="5">
        <v>2</v>
      </c>
      <c r="F27" s="5">
        <v>0</v>
      </c>
      <c r="G27" s="5">
        <v>0</v>
      </c>
      <c r="H27" s="5">
        <v>0</v>
      </c>
      <c r="I27" s="6">
        <v>0</v>
      </c>
      <c r="J27" s="5">
        <f t="shared" si="2"/>
        <v>2</v>
      </c>
      <c r="K27" s="5">
        <v>0</v>
      </c>
      <c r="L27" s="5">
        <v>0</v>
      </c>
      <c r="M27" s="5">
        <v>2</v>
      </c>
      <c r="N27" s="5">
        <v>0</v>
      </c>
      <c r="O27" s="5">
        <v>0</v>
      </c>
      <c r="P27" s="5">
        <v>0</v>
      </c>
      <c r="Q27" s="6">
        <v>0</v>
      </c>
      <c r="R27" s="5">
        <f t="shared" si="3"/>
        <v>3</v>
      </c>
      <c r="S27" s="5">
        <v>0</v>
      </c>
      <c r="T27" s="5">
        <v>0</v>
      </c>
      <c r="U27" s="5">
        <v>3</v>
      </c>
      <c r="V27" s="5">
        <v>0</v>
      </c>
      <c r="W27" s="5">
        <v>0</v>
      </c>
      <c r="X27" s="5">
        <v>0</v>
      </c>
      <c r="Y27" s="6">
        <v>0</v>
      </c>
      <c r="Z27" s="5">
        <f t="shared" si="4"/>
        <v>3</v>
      </c>
      <c r="AA27" s="5">
        <v>0</v>
      </c>
      <c r="AB27" s="5">
        <v>0</v>
      </c>
      <c r="AC27" s="5">
        <v>3</v>
      </c>
      <c r="AD27" s="5">
        <v>0</v>
      </c>
      <c r="AE27" s="5">
        <v>0</v>
      </c>
      <c r="AF27" s="5">
        <v>0</v>
      </c>
      <c r="AG27" s="6">
        <v>0</v>
      </c>
    </row>
    <row r="28" spans="1:33" ht="15" thickBot="1" x14ac:dyDescent="0.35">
      <c r="A28" s="24" t="s">
        <v>31</v>
      </c>
      <c r="B28" s="8">
        <f t="shared" si="1"/>
        <v>9</v>
      </c>
      <c r="C28" s="8">
        <v>0</v>
      </c>
      <c r="D28" s="8">
        <v>0</v>
      </c>
      <c r="E28" s="8">
        <v>1</v>
      </c>
      <c r="F28" s="8">
        <v>0</v>
      </c>
      <c r="G28" s="8">
        <v>2</v>
      </c>
      <c r="H28" s="8">
        <v>6</v>
      </c>
      <c r="I28" s="9">
        <v>0</v>
      </c>
      <c r="J28" s="8">
        <f t="shared" si="2"/>
        <v>9</v>
      </c>
      <c r="K28" s="8">
        <v>0</v>
      </c>
      <c r="L28" s="8">
        <v>0</v>
      </c>
      <c r="M28" s="8">
        <v>1</v>
      </c>
      <c r="N28" s="8">
        <v>0</v>
      </c>
      <c r="O28" s="8">
        <v>2</v>
      </c>
      <c r="P28" s="8">
        <v>6</v>
      </c>
      <c r="Q28" s="9">
        <v>0</v>
      </c>
      <c r="R28" s="8">
        <f t="shared" si="3"/>
        <v>9</v>
      </c>
      <c r="S28" s="8">
        <v>0</v>
      </c>
      <c r="T28" s="8">
        <v>0</v>
      </c>
      <c r="U28" s="8">
        <v>1</v>
      </c>
      <c r="V28" s="8">
        <v>0</v>
      </c>
      <c r="W28" s="8">
        <v>2</v>
      </c>
      <c r="X28" s="8">
        <v>6</v>
      </c>
      <c r="Y28" s="9">
        <v>0</v>
      </c>
      <c r="Z28" s="8">
        <f t="shared" si="4"/>
        <v>7</v>
      </c>
      <c r="AA28" s="8">
        <v>0</v>
      </c>
      <c r="AB28" s="8">
        <v>0</v>
      </c>
      <c r="AC28" s="8">
        <v>0</v>
      </c>
      <c r="AD28" s="8">
        <v>0</v>
      </c>
      <c r="AE28" s="8">
        <v>1</v>
      </c>
      <c r="AF28" s="8">
        <v>6</v>
      </c>
      <c r="AG28" s="9">
        <v>0</v>
      </c>
    </row>
    <row r="29" spans="1:33" x14ac:dyDescent="0.3">
      <c r="A29" s="1" t="s">
        <v>32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Header>&amp;L&amp;G</oddHeader>
    <firstHeader>&amp;L&amp;G</first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AAE2D-8F4B-4D65-BB31-96D71B63F8DB}">
  <dimension ref="A2:AG29"/>
  <sheetViews>
    <sheetView zoomScaleNormal="100" workbookViewId="0">
      <pane xSplit="1" ySplit="7" topLeftCell="B8" activePane="bottomRight" state="frozen"/>
      <selection activeCell="A4" sqref="A4:XFD4"/>
      <selection pane="topRight" activeCell="A4" sqref="A4:XFD4"/>
      <selection pane="bottomLeft" activeCell="A4" sqref="A4:XFD4"/>
      <selection pane="bottomRight"/>
    </sheetView>
  </sheetViews>
  <sheetFormatPr defaultColWidth="9.109375" defaultRowHeight="14.4" x14ac:dyDescent="0.3"/>
  <cols>
    <col min="1" max="1" width="59.6640625" style="1" customWidth="1"/>
    <col min="2" max="2" width="8.6640625" style="1" customWidth="1"/>
    <col min="3" max="3" width="12.6640625" style="1" customWidth="1"/>
    <col min="4" max="4" width="8.109375" style="1" bestFit="1" customWidth="1"/>
    <col min="5" max="5" width="12.6640625" style="1" customWidth="1"/>
    <col min="6" max="6" width="11.6640625" style="1" customWidth="1"/>
    <col min="7" max="7" width="15.33203125" style="1" customWidth="1"/>
    <col min="8" max="8" width="8.6640625" style="1" customWidth="1"/>
    <col min="9" max="9" width="19.6640625" style="1" customWidth="1"/>
    <col min="10" max="11" width="12.6640625" style="1" customWidth="1"/>
    <col min="12" max="12" width="8.5546875" style="1" customWidth="1"/>
    <col min="13" max="13" width="12.6640625" style="1" customWidth="1"/>
    <col min="14" max="14" width="11.6640625" style="1" customWidth="1"/>
    <col min="15" max="15" width="15.33203125" style="1" customWidth="1"/>
    <col min="16" max="16" width="8.6640625" style="1" customWidth="1"/>
    <col min="17" max="17" width="19.6640625" style="1" customWidth="1"/>
    <col min="18" max="19" width="12.6640625" style="1" customWidth="1"/>
    <col min="20" max="20" width="14.6640625" style="1" customWidth="1"/>
    <col min="21" max="21" width="12.6640625" style="1" customWidth="1"/>
    <col min="22" max="22" width="11.6640625" style="1" customWidth="1"/>
    <col min="23" max="23" width="15.33203125" style="1" customWidth="1"/>
    <col min="24" max="24" width="8.6640625" style="1" customWidth="1"/>
    <col min="25" max="25" width="19.6640625" style="1" customWidth="1"/>
    <col min="26" max="26" width="8.5546875" style="1" customWidth="1"/>
    <col min="27" max="27" width="12.6640625" style="1" customWidth="1"/>
    <col min="28" max="28" width="8.5546875" style="1" customWidth="1"/>
    <col min="29" max="29" width="12.6640625" style="1" customWidth="1"/>
    <col min="30" max="30" width="11.6640625" style="1" customWidth="1"/>
    <col min="31" max="31" width="15.33203125" style="1" customWidth="1"/>
    <col min="32" max="32" width="8.6640625" style="1" customWidth="1"/>
    <col min="33" max="33" width="19.6640625" style="1" customWidth="1"/>
    <col min="34" max="16384" width="9.109375" style="1"/>
  </cols>
  <sheetData>
    <row r="2" spans="1:33" x14ac:dyDescent="0.3">
      <c r="A2" s="2" t="str">
        <f>UPPER("Poslovni subjekti v Poslovnem registru Slovenije po področjih dejavnosti SKD in po skupinah, po četrtletjih 2023")</f>
        <v>POSLOVNI SUBJEKTI V POSLOVNEM REGISTRU SLOVENIJE PO PODROČJIH DEJAVNOSTI SKD IN PO SKUPINAH, PO ČETRTLETJIH 2023</v>
      </c>
    </row>
    <row r="3" spans="1:33" x14ac:dyDescent="0.3">
      <c r="A3" s="2"/>
    </row>
    <row r="4" spans="1:33" ht="15" thickBot="1" x14ac:dyDescent="0.35">
      <c r="B4" s="28" t="s">
        <v>95</v>
      </c>
      <c r="C4" s="29"/>
      <c r="D4" s="29"/>
      <c r="E4" s="29"/>
      <c r="F4" s="29"/>
      <c r="G4" s="29"/>
      <c r="H4" s="29"/>
      <c r="I4" s="30"/>
      <c r="J4" s="28" t="s">
        <v>96</v>
      </c>
      <c r="K4" s="29"/>
      <c r="L4" s="29"/>
      <c r="M4" s="29"/>
      <c r="N4" s="29"/>
      <c r="O4" s="29"/>
      <c r="P4" s="29"/>
      <c r="Q4" s="30"/>
      <c r="R4" s="28" t="s">
        <v>97</v>
      </c>
      <c r="S4" s="29"/>
      <c r="T4" s="29"/>
      <c r="U4" s="29"/>
      <c r="V4" s="29"/>
      <c r="W4" s="29"/>
      <c r="X4" s="29"/>
      <c r="Y4" s="30"/>
      <c r="Z4" s="28" t="s">
        <v>98</v>
      </c>
      <c r="AA4" s="29"/>
      <c r="AB4" s="29"/>
      <c r="AC4" s="29"/>
      <c r="AD4" s="29"/>
      <c r="AE4" s="29"/>
      <c r="AF4" s="29"/>
      <c r="AG4" s="30"/>
    </row>
    <row r="5" spans="1:33" ht="72.599999999999994" thickBot="1" x14ac:dyDescent="0.35">
      <c r="A5" s="10" t="s">
        <v>1</v>
      </c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1" t="s">
        <v>9</v>
      </c>
      <c r="J5" s="20" t="s">
        <v>2</v>
      </c>
      <c r="K5" s="20" t="s">
        <v>3</v>
      </c>
      <c r="L5" s="20" t="s">
        <v>4</v>
      </c>
      <c r="M5" s="20" t="s">
        <v>5</v>
      </c>
      <c r="N5" s="20" t="s">
        <v>6</v>
      </c>
      <c r="O5" s="20" t="s">
        <v>7</v>
      </c>
      <c r="P5" s="20" t="s">
        <v>8</v>
      </c>
      <c r="Q5" s="21" t="s">
        <v>9</v>
      </c>
      <c r="R5" s="20" t="s">
        <v>2</v>
      </c>
      <c r="S5" s="20" t="s">
        <v>3</v>
      </c>
      <c r="T5" s="20" t="s">
        <v>4</v>
      </c>
      <c r="U5" s="20" t="s">
        <v>5</v>
      </c>
      <c r="V5" s="20" t="s">
        <v>6</v>
      </c>
      <c r="W5" s="20" t="s">
        <v>7</v>
      </c>
      <c r="X5" s="20" t="s">
        <v>8</v>
      </c>
      <c r="Y5" s="21" t="s">
        <v>9</v>
      </c>
      <c r="Z5" s="20" t="s">
        <v>2</v>
      </c>
      <c r="AA5" s="20" t="s">
        <v>3</v>
      </c>
      <c r="AB5" s="20" t="s">
        <v>4</v>
      </c>
      <c r="AC5" s="20" t="s">
        <v>5</v>
      </c>
      <c r="AD5" s="20" t="s">
        <v>6</v>
      </c>
      <c r="AE5" s="20" t="s">
        <v>7</v>
      </c>
      <c r="AF5" s="20" t="s">
        <v>8</v>
      </c>
      <c r="AG5" s="21" t="s">
        <v>9</v>
      </c>
    </row>
    <row r="6" spans="1:33" ht="15" thickBot="1" x14ac:dyDescent="0.35">
      <c r="A6" s="13">
        <v>1</v>
      </c>
      <c r="B6" s="14" t="s">
        <v>0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5">
        <v>9</v>
      </c>
      <c r="J6" s="14" t="s">
        <v>0</v>
      </c>
      <c r="K6" s="14">
        <v>3</v>
      </c>
      <c r="L6" s="14">
        <v>4</v>
      </c>
      <c r="M6" s="14">
        <v>5</v>
      </c>
      <c r="N6" s="14">
        <v>6</v>
      </c>
      <c r="O6" s="14">
        <v>7</v>
      </c>
      <c r="P6" s="14">
        <v>8</v>
      </c>
      <c r="Q6" s="15">
        <v>9</v>
      </c>
      <c r="R6" s="14" t="s">
        <v>0</v>
      </c>
      <c r="S6" s="14">
        <v>3</v>
      </c>
      <c r="T6" s="14">
        <v>4</v>
      </c>
      <c r="U6" s="14">
        <v>5</v>
      </c>
      <c r="V6" s="14">
        <v>6</v>
      </c>
      <c r="W6" s="14">
        <v>7</v>
      </c>
      <c r="X6" s="14">
        <v>8</v>
      </c>
      <c r="Y6" s="15">
        <v>9</v>
      </c>
      <c r="Z6" s="14" t="s">
        <v>0</v>
      </c>
      <c r="AA6" s="14">
        <v>3</v>
      </c>
      <c r="AB6" s="14">
        <v>4</v>
      </c>
      <c r="AC6" s="14">
        <v>5</v>
      </c>
      <c r="AD6" s="14">
        <v>6</v>
      </c>
      <c r="AE6" s="14">
        <v>7</v>
      </c>
      <c r="AF6" s="14">
        <v>8</v>
      </c>
      <c r="AG6" s="15">
        <v>9</v>
      </c>
    </row>
    <row r="7" spans="1:33" ht="15" thickBot="1" x14ac:dyDescent="0.35">
      <c r="A7" s="16" t="s">
        <v>2</v>
      </c>
      <c r="B7" s="17">
        <f t="shared" ref="B7:AG7" si="0">SUM(B8:B28)</f>
        <v>237111</v>
      </c>
      <c r="C7" s="18">
        <f t="shared" si="0"/>
        <v>75286</v>
      </c>
      <c r="D7" s="18">
        <f t="shared" si="0"/>
        <v>465</v>
      </c>
      <c r="E7" s="18">
        <f t="shared" si="0"/>
        <v>112981</v>
      </c>
      <c r="F7" s="18">
        <f t="shared" si="0"/>
        <v>2788</v>
      </c>
      <c r="G7" s="18">
        <f t="shared" si="0"/>
        <v>9096</v>
      </c>
      <c r="H7" s="18">
        <f t="shared" si="0"/>
        <v>23495</v>
      </c>
      <c r="I7" s="19">
        <f t="shared" si="0"/>
        <v>13000</v>
      </c>
      <c r="J7" s="17">
        <f t="shared" si="0"/>
        <v>239713</v>
      </c>
      <c r="K7" s="18">
        <f t="shared" si="0"/>
        <v>75525</v>
      </c>
      <c r="L7" s="18">
        <f t="shared" si="0"/>
        <v>462</v>
      </c>
      <c r="M7" s="18">
        <f t="shared" si="0"/>
        <v>114400</v>
      </c>
      <c r="N7" s="18">
        <f t="shared" si="0"/>
        <v>2789</v>
      </c>
      <c r="O7" s="18">
        <f t="shared" si="0"/>
        <v>9077</v>
      </c>
      <c r="P7" s="18">
        <f t="shared" si="0"/>
        <v>23369</v>
      </c>
      <c r="Q7" s="19">
        <f t="shared" si="0"/>
        <v>14091</v>
      </c>
      <c r="R7" s="17">
        <f t="shared" si="0"/>
        <v>240884</v>
      </c>
      <c r="S7" s="18">
        <f t="shared" si="0"/>
        <v>75748</v>
      </c>
      <c r="T7" s="18">
        <f t="shared" si="0"/>
        <v>461</v>
      </c>
      <c r="U7" s="18">
        <f t="shared" si="0"/>
        <v>115805</v>
      </c>
      <c r="V7" s="18">
        <f t="shared" si="0"/>
        <v>2783</v>
      </c>
      <c r="W7" s="18">
        <f t="shared" si="0"/>
        <v>9081</v>
      </c>
      <c r="X7" s="18">
        <f t="shared" si="0"/>
        <v>23268</v>
      </c>
      <c r="Y7" s="19">
        <f t="shared" si="0"/>
        <v>13738</v>
      </c>
      <c r="Z7" s="17">
        <f t="shared" si="0"/>
        <v>241128</v>
      </c>
      <c r="AA7" s="18">
        <f t="shared" si="0"/>
        <v>75789</v>
      </c>
      <c r="AB7" s="18">
        <f t="shared" si="0"/>
        <v>457</v>
      </c>
      <c r="AC7" s="18">
        <f t="shared" si="0"/>
        <v>116544</v>
      </c>
      <c r="AD7" s="18">
        <f t="shared" si="0"/>
        <v>2761</v>
      </c>
      <c r="AE7" s="18">
        <f t="shared" si="0"/>
        <v>9079</v>
      </c>
      <c r="AF7" s="18">
        <f t="shared" si="0"/>
        <v>23238</v>
      </c>
      <c r="AG7" s="19">
        <f t="shared" si="0"/>
        <v>13260</v>
      </c>
    </row>
    <row r="8" spans="1:33" x14ac:dyDescent="0.3">
      <c r="A8" s="22" t="s">
        <v>10</v>
      </c>
      <c r="B8" s="3">
        <f t="shared" ref="B8:B28" si="1">SUM(C8:I8)</f>
        <v>3852</v>
      </c>
      <c r="C8" s="3">
        <v>477</v>
      </c>
      <c r="D8" s="3">
        <v>73</v>
      </c>
      <c r="E8" s="3">
        <v>1131</v>
      </c>
      <c r="F8" s="3">
        <v>1</v>
      </c>
      <c r="G8" s="3">
        <v>494</v>
      </c>
      <c r="H8" s="3">
        <v>513</v>
      </c>
      <c r="I8" s="4">
        <v>1163</v>
      </c>
      <c r="J8" s="3">
        <f>SUM(K8:Q8)</f>
        <v>3856</v>
      </c>
      <c r="K8" s="3">
        <v>474</v>
      </c>
      <c r="L8" s="3">
        <v>70</v>
      </c>
      <c r="M8" s="3">
        <v>1137</v>
      </c>
      <c r="N8" s="3">
        <v>1</v>
      </c>
      <c r="O8" s="3">
        <v>494</v>
      </c>
      <c r="P8" s="3">
        <v>512</v>
      </c>
      <c r="Q8" s="4">
        <v>1168</v>
      </c>
      <c r="R8" s="3">
        <f>SUM(S8:Y8)</f>
        <v>3861</v>
      </c>
      <c r="S8" s="3">
        <v>471</v>
      </c>
      <c r="T8" s="3">
        <v>69</v>
      </c>
      <c r="U8" s="3">
        <v>1139</v>
      </c>
      <c r="V8" s="3">
        <v>1</v>
      </c>
      <c r="W8" s="3">
        <v>495</v>
      </c>
      <c r="X8" s="3">
        <v>512</v>
      </c>
      <c r="Y8" s="4">
        <v>1174</v>
      </c>
      <c r="Z8" s="3">
        <f>SUM(AA8:AG8)</f>
        <v>3848</v>
      </c>
      <c r="AA8" s="3">
        <v>467</v>
      </c>
      <c r="AB8" s="3">
        <v>68</v>
      </c>
      <c r="AC8" s="3">
        <v>1122</v>
      </c>
      <c r="AD8" s="3">
        <v>1</v>
      </c>
      <c r="AE8" s="3">
        <v>495</v>
      </c>
      <c r="AF8" s="3">
        <v>512</v>
      </c>
      <c r="AG8" s="4">
        <v>1183</v>
      </c>
    </row>
    <row r="9" spans="1:33" x14ac:dyDescent="0.3">
      <c r="A9" s="23" t="s">
        <v>11</v>
      </c>
      <c r="B9" s="5">
        <f t="shared" si="1"/>
        <v>102</v>
      </c>
      <c r="C9" s="5">
        <v>74</v>
      </c>
      <c r="D9" s="5">
        <v>1</v>
      </c>
      <c r="E9" s="5">
        <v>26</v>
      </c>
      <c r="F9" s="5">
        <v>0</v>
      </c>
      <c r="G9" s="5">
        <v>0</v>
      </c>
      <c r="H9" s="5">
        <v>0</v>
      </c>
      <c r="I9" s="6">
        <v>1</v>
      </c>
      <c r="J9" s="5">
        <f t="shared" ref="J9:J28" si="2">SUM(K9:Q9)</f>
        <v>100</v>
      </c>
      <c r="K9" s="5">
        <v>73</v>
      </c>
      <c r="L9" s="5">
        <v>1</v>
      </c>
      <c r="M9" s="5">
        <v>25</v>
      </c>
      <c r="N9" s="5">
        <v>0</v>
      </c>
      <c r="O9" s="5">
        <v>0</v>
      </c>
      <c r="P9" s="5">
        <v>0</v>
      </c>
      <c r="Q9" s="6">
        <v>1</v>
      </c>
      <c r="R9" s="5">
        <f t="shared" ref="R9:R28" si="3">SUM(S9:Y9)</f>
        <v>97</v>
      </c>
      <c r="S9" s="5">
        <v>71</v>
      </c>
      <c r="T9" s="5">
        <v>1</v>
      </c>
      <c r="U9" s="5">
        <v>24</v>
      </c>
      <c r="V9" s="5">
        <v>0</v>
      </c>
      <c r="W9" s="5">
        <v>0</v>
      </c>
      <c r="X9" s="5">
        <v>0</v>
      </c>
      <c r="Y9" s="6">
        <v>1</v>
      </c>
      <c r="Z9" s="5">
        <f t="shared" ref="Z9:Z28" si="4">SUM(AA9:AG9)</f>
        <v>96</v>
      </c>
      <c r="AA9" s="5">
        <v>70</v>
      </c>
      <c r="AB9" s="5">
        <v>1</v>
      </c>
      <c r="AC9" s="5">
        <v>24</v>
      </c>
      <c r="AD9" s="5">
        <v>0</v>
      </c>
      <c r="AE9" s="5">
        <v>0</v>
      </c>
      <c r="AF9" s="5">
        <v>0</v>
      </c>
      <c r="AG9" s="6">
        <v>1</v>
      </c>
    </row>
    <row r="10" spans="1:33" x14ac:dyDescent="0.3">
      <c r="A10" s="23" t="s">
        <v>13</v>
      </c>
      <c r="B10" s="5">
        <f t="shared" si="1"/>
        <v>21839</v>
      </c>
      <c r="C10" s="5">
        <v>9116</v>
      </c>
      <c r="D10" s="5">
        <v>32</v>
      </c>
      <c r="E10" s="5">
        <v>10352</v>
      </c>
      <c r="F10" s="5">
        <v>4</v>
      </c>
      <c r="G10" s="5">
        <v>39</v>
      </c>
      <c r="H10" s="5">
        <v>0</v>
      </c>
      <c r="I10" s="6">
        <v>2296</v>
      </c>
      <c r="J10" s="5">
        <f t="shared" si="2"/>
        <v>21916</v>
      </c>
      <c r="K10" s="5">
        <v>9131</v>
      </c>
      <c r="L10" s="5">
        <v>32</v>
      </c>
      <c r="M10" s="5">
        <v>10390</v>
      </c>
      <c r="N10" s="5">
        <v>4</v>
      </c>
      <c r="O10" s="5">
        <v>38</v>
      </c>
      <c r="P10" s="5">
        <v>0</v>
      </c>
      <c r="Q10" s="6">
        <v>2321</v>
      </c>
      <c r="R10" s="5">
        <f t="shared" si="3"/>
        <v>22003</v>
      </c>
      <c r="S10" s="5">
        <v>9175</v>
      </c>
      <c r="T10" s="5">
        <v>32</v>
      </c>
      <c r="U10" s="5">
        <v>10431</v>
      </c>
      <c r="V10" s="5">
        <v>4</v>
      </c>
      <c r="W10" s="5">
        <v>38</v>
      </c>
      <c r="X10" s="5">
        <v>0</v>
      </c>
      <c r="Y10" s="6">
        <v>2323</v>
      </c>
      <c r="Z10" s="5">
        <f t="shared" si="4"/>
        <v>21956</v>
      </c>
      <c r="AA10" s="5">
        <v>9202</v>
      </c>
      <c r="AB10" s="5">
        <v>32</v>
      </c>
      <c r="AC10" s="5">
        <v>10367</v>
      </c>
      <c r="AD10" s="5">
        <v>4</v>
      </c>
      <c r="AE10" s="5">
        <v>38</v>
      </c>
      <c r="AF10" s="5">
        <v>0</v>
      </c>
      <c r="AG10" s="6">
        <v>2313</v>
      </c>
    </row>
    <row r="11" spans="1:33" x14ac:dyDescent="0.3">
      <c r="A11" s="23" t="s">
        <v>14</v>
      </c>
      <c r="B11" s="5">
        <f t="shared" si="1"/>
        <v>1499</v>
      </c>
      <c r="C11" s="5">
        <v>675</v>
      </c>
      <c r="D11" s="5">
        <v>7</v>
      </c>
      <c r="E11" s="5">
        <v>373</v>
      </c>
      <c r="F11" s="5">
        <v>0</v>
      </c>
      <c r="G11" s="5">
        <v>2</v>
      </c>
      <c r="H11" s="5">
        <v>0</v>
      </c>
      <c r="I11" s="6">
        <v>442</v>
      </c>
      <c r="J11" s="5">
        <f t="shared" si="2"/>
        <v>1512</v>
      </c>
      <c r="K11" s="5">
        <v>685</v>
      </c>
      <c r="L11" s="5">
        <v>7</v>
      </c>
      <c r="M11" s="5">
        <v>374</v>
      </c>
      <c r="N11" s="5">
        <v>0</v>
      </c>
      <c r="O11" s="5">
        <v>2</v>
      </c>
      <c r="P11" s="5">
        <v>0</v>
      </c>
      <c r="Q11" s="6">
        <v>444</v>
      </c>
      <c r="R11" s="5">
        <f t="shared" si="3"/>
        <v>1522</v>
      </c>
      <c r="S11" s="5">
        <v>698</v>
      </c>
      <c r="T11" s="5">
        <v>9</v>
      </c>
      <c r="U11" s="5">
        <v>369</v>
      </c>
      <c r="V11" s="5">
        <v>0</v>
      </c>
      <c r="W11" s="5">
        <v>2</v>
      </c>
      <c r="X11" s="5">
        <v>0</v>
      </c>
      <c r="Y11" s="6">
        <v>444</v>
      </c>
      <c r="Z11" s="5">
        <f t="shared" si="4"/>
        <v>1528</v>
      </c>
      <c r="AA11" s="5">
        <v>703</v>
      </c>
      <c r="AB11" s="5">
        <v>10</v>
      </c>
      <c r="AC11" s="5">
        <v>368</v>
      </c>
      <c r="AD11" s="5">
        <v>0</v>
      </c>
      <c r="AE11" s="5">
        <v>2</v>
      </c>
      <c r="AF11" s="5">
        <v>0</v>
      </c>
      <c r="AG11" s="6">
        <v>445</v>
      </c>
    </row>
    <row r="12" spans="1:33" x14ac:dyDescent="0.3">
      <c r="A12" s="23" t="s">
        <v>15</v>
      </c>
      <c r="B12" s="5">
        <f t="shared" si="1"/>
        <v>458</v>
      </c>
      <c r="C12" s="5">
        <v>359</v>
      </c>
      <c r="D12" s="5">
        <v>24</v>
      </c>
      <c r="E12" s="5">
        <v>65</v>
      </c>
      <c r="F12" s="5">
        <v>2</v>
      </c>
      <c r="G12" s="5">
        <v>5</v>
      </c>
      <c r="H12" s="5">
        <v>0</v>
      </c>
      <c r="I12" s="6">
        <v>3</v>
      </c>
      <c r="J12" s="5">
        <f t="shared" si="2"/>
        <v>458</v>
      </c>
      <c r="K12" s="5">
        <v>359</v>
      </c>
      <c r="L12" s="5">
        <v>25</v>
      </c>
      <c r="M12" s="5">
        <v>64</v>
      </c>
      <c r="N12" s="5">
        <v>2</v>
      </c>
      <c r="O12" s="5">
        <v>5</v>
      </c>
      <c r="P12" s="5">
        <v>0</v>
      </c>
      <c r="Q12" s="6">
        <v>3</v>
      </c>
      <c r="R12" s="5">
        <f t="shared" si="3"/>
        <v>461</v>
      </c>
      <c r="S12" s="5">
        <v>360</v>
      </c>
      <c r="T12" s="5">
        <v>25</v>
      </c>
      <c r="U12" s="5">
        <v>66</v>
      </c>
      <c r="V12" s="5">
        <v>2</v>
      </c>
      <c r="W12" s="5">
        <v>5</v>
      </c>
      <c r="X12" s="5">
        <v>0</v>
      </c>
      <c r="Y12" s="6">
        <v>3</v>
      </c>
      <c r="Z12" s="5">
        <f t="shared" si="4"/>
        <v>452</v>
      </c>
      <c r="AA12" s="5">
        <v>355</v>
      </c>
      <c r="AB12" s="5">
        <v>24</v>
      </c>
      <c r="AC12" s="5">
        <v>63</v>
      </c>
      <c r="AD12" s="5">
        <v>2</v>
      </c>
      <c r="AE12" s="5">
        <v>5</v>
      </c>
      <c r="AF12" s="5">
        <v>0</v>
      </c>
      <c r="AG12" s="6">
        <v>3</v>
      </c>
    </row>
    <row r="13" spans="1:33" x14ac:dyDescent="0.3">
      <c r="A13" s="23" t="s">
        <v>16</v>
      </c>
      <c r="B13" s="5">
        <f t="shared" si="1"/>
        <v>24552</v>
      </c>
      <c r="C13" s="5">
        <v>9374</v>
      </c>
      <c r="D13" s="5">
        <v>20</v>
      </c>
      <c r="E13" s="5">
        <v>15149</v>
      </c>
      <c r="F13" s="5">
        <v>0</v>
      </c>
      <c r="G13" s="5">
        <v>3</v>
      </c>
      <c r="H13" s="5">
        <v>0</v>
      </c>
      <c r="I13" s="6">
        <v>6</v>
      </c>
      <c r="J13" s="5">
        <f t="shared" si="2"/>
        <v>24878</v>
      </c>
      <c r="K13" s="5">
        <v>9463</v>
      </c>
      <c r="L13" s="5">
        <v>20</v>
      </c>
      <c r="M13" s="5">
        <v>15386</v>
      </c>
      <c r="N13" s="5">
        <v>0</v>
      </c>
      <c r="O13" s="5">
        <v>3</v>
      </c>
      <c r="P13" s="5">
        <v>0</v>
      </c>
      <c r="Q13" s="6">
        <v>6</v>
      </c>
      <c r="R13" s="5">
        <f t="shared" si="3"/>
        <v>25174</v>
      </c>
      <c r="S13" s="5">
        <v>9519</v>
      </c>
      <c r="T13" s="5">
        <v>19</v>
      </c>
      <c r="U13" s="5">
        <v>15627</v>
      </c>
      <c r="V13" s="5">
        <v>0</v>
      </c>
      <c r="W13" s="5">
        <v>3</v>
      </c>
      <c r="X13" s="5">
        <v>0</v>
      </c>
      <c r="Y13" s="6">
        <v>6</v>
      </c>
      <c r="Z13" s="5">
        <f t="shared" si="4"/>
        <v>25218</v>
      </c>
      <c r="AA13" s="5">
        <v>9510</v>
      </c>
      <c r="AB13" s="5">
        <v>19</v>
      </c>
      <c r="AC13" s="5">
        <v>15680</v>
      </c>
      <c r="AD13" s="5">
        <v>0</v>
      </c>
      <c r="AE13" s="5">
        <v>3</v>
      </c>
      <c r="AF13" s="5">
        <v>0</v>
      </c>
      <c r="AG13" s="6">
        <v>6</v>
      </c>
    </row>
    <row r="14" spans="1:33" x14ac:dyDescent="0.3">
      <c r="A14" s="23" t="s">
        <v>17</v>
      </c>
      <c r="B14" s="5">
        <f t="shared" si="1"/>
        <v>27461</v>
      </c>
      <c r="C14" s="5">
        <v>15922</v>
      </c>
      <c r="D14" s="5">
        <v>109</v>
      </c>
      <c r="E14" s="5">
        <v>11230</v>
      </c>
      <c r="F14" s="5">
        <v>25</v>
      </c>
      <c r="G14" s="5">
        <v>45</v>
      </c>
      <c r="H14" s="5">
        <v>1</v>
      </c>
      <c r="I14" s="6">
        <v>129</v>
      </c>
      <c r="J14" s="5">
        <f t="shared" si="2"/>
        <v>27491</v>
      </c>
      <c r="K14" s="5">
        <v>15917</v>
      </c>
      <c r="L14" s="5">
        <v>108</v>
      </c>
      <c r="M14" s="5">
        <v>11270</v>
      </c>
      <c r="N14" s="5">
        <v>25</v>
      </c>
      <c r="O14" s="5">
        <v>43</v>
      </c>
      <c r="P14" s="5">
        <v>1</v>
      </c>
      <c r="Q14" s="6">
        <v>127</v>
      </c>
      <c r="R14" s="5">
        <f t="shared" si="3"/>
        <v>27543</v>
      </c>
      <c r="S14" s="5">
        <v>15906</v>
      </c>
      <c r="T14" s="5">
        <v>108</v>
      </c>
      <c r="U14" s="5">
        <v>11337</v>
      </c>
      <c r="V14" s="5">
        <v>25</v>
      </c>
      <c r="W14" s="5">
        <v>44</v>
      </c>
      <c r="X14" s="5">
        <v>1</v>
      </c>
      <c r="Y14" s="6">
        <v>122</v>
      </c>
      <c r="Z14" s="5">
        <f t="shared" si="4"/>
        <v>27433</v>
      </c>
      <c r="AA14" s="5">
        <v>15890</v>
      </c>
      <c r="AB14" s="5">
        <v>106</v>
      </c>
      <c r="AC14" s="5">
        <v>11245</v>
      </c>
      <c r="AD14" s="5">
        <v>25</v>
      </c>
      <c r="AE14" s="5">
        <v>43</v>
      </c>
      <c r="AF14" s="5">
        <v>1</v>
      </c>
      <c r="AG14" s="6">
        <v>123</v>
      </c>
    </row>
    <row r="15" spans="1:33" x14ac:dyDescent="0.3">
      <c r="A15" s="23" t="s">
        <v>18</v>
      </c>
      <c r="B15" s="5">
        <f t="shared" si="1"/>
        <v>9695</v>
      </c>
      <c r="C15" s="5">
        <v>4215</v>
      </c>
      <c r="D15" s="5">
        <v>6</v>
      </c>
      <c r="E15" s="5">
        <v>5443</v>
      </c>
      <c r="F15" s="5">
        <v>1</v>
      </c>
      <c r="G15" s="5">
        <v>4</v>
      </c>
      <c r="H15" s="5">
        <v>0</v>
      </c>
      <c r="I15" s="6">
        <v>26</v>
      </c>
      <c r="J15" s="5">
        <f t="shared" si="2"/>
        <v>9807</v>
      </c>
      <c r="K15" s="5">
        <v>4234</v>
      </c>
      <c r="L15" s="5">
        <v>6</v>
      </c>
      <c r="M15" s="5">
        <v>5535</v>
      </c>
      <c r="N15" s="5">
        <v>1</v>
      </c>
      <c r="O15" s="5">
        <v>4</v>
      </c>
      <c r="P15" s="5">
        <v>0</v>
      </c>
      <c r="Q15" s="6">
        <v>27</v>
      </c>
      <c r="R15" s="5">
        <f t="shared" si="3"/>
        <v>9876</v>
      </c>
      <c r="S15" s="5">
        <v>4243</v>
      </c>
      <c r="T15" s="5">
        <v>6</v>
      </c>
      <c r="U15" s="5">
        <v>5597</v>
      </c>
      <c r="V15" s="5">
        <v>1</v>
      </c>
      <c r="W15" s="5">
        <v>4</v>
      </c>
      <c r="X15" s="5">
        <v>0</v>
      </c>
      <c r="Y15" s="6">
        <v>25</v>
      </c>
      <c r="Z15" s="5">
        <f t="shared" si="4"/>
        <v>9882</v>
      </c>
      <c r="AA15" s="5">
        <v>4220</v>
      </c>
      <c r="AB15" s="5">
        <v>6</v>
      </c>
      <c r="AC15" s="5">
        <v>5627</v>
      </c>
      <c r="AD15" s="5">
        <v>1</v>
      </c>
      <c r="AE15" s="5">
        <v>4</v>
      </c>
      <c r="AF15" s="5">
        <v>0</v>
      </c>
      <c r="AG15" s="6">
        <v>24</v>
      </c>
    </row>
    <row r="16" spans="1:33" x14ac:dyDescent="0.3">
      <c r="A16" s="23" t="s">
        <v>19</v>
      </c>
      <c r="B16" s="5">
        <f t="shared" si="1"/>
        <v>13821</v>
      </c>
      <c r="C16" s="5">
        <v>4441</v>
      </c>
      <c r="D16" s="5">
        <v>14</v>
      </c>
      <c r="E16" s="5">
        <v>6663</v>
      </c>
      <c r="F16" s="5">
        <v>16</v>
      </c>
      <c r="G16" s="5">
        <v>35</v>
      </c>
      <c r="H16" s="5">
        <v>4</v>
      </c>
      <c r="I16" s="6">
        <v>2648</v>
      </c>
      <c r="J16" s="5">
        <f t="shared" si="2"/>
        <v>15099</v>
      </c>
      <c r="K16" s="5">
        <v>4440</v>
      </c>
      <c r="L16" s="5">
        <v>13</v>
      </c>
      <c r="M16" s="5">
        <v>6820</v>
      </c>
      <c r="N16" s="5">
        <v>16</v>
      </c>
      <c r="O16" s="5">
        <v>36</v>
      </c>
      <c r="P16" s="5">
        <v>4</v>
      </c>
      <c r="Q16" s="6">
        <v>3770</v>
      </c>
      <c r="R16" s="5">
        <f t="shared" si="3"/>
        <v>14743</v>
      </c>
      <c r="S16" s="5">
        <v>4417</v>
      </c>
      <c r="T16" s="5">
        <v>13</v>
      </c>
      <c r="U16" s="5">
        <v>6898</v>
      </c>
      <c r="V16" s="5">
        <v>15</v>
      </c>
      <c r="W16" s="5">
        <v>37</v>
      </c>
      <c r="X16" s="5">
        <v>4</v>
      </c>
      <c r="Y16" s="6">
        <v>3359</v>
      </c>
      <c r="Z16" s="5">
        <f t="shared" si="4"/>
        <v>14186</v>
      </c>
      <c r="AA16" s="5">
        <v>4411</v>
      </c>
      <c r="AB16" s="5">
        <v>13</v>
      </c>
      <c r="AC16" s="5">
        <v>6845</v>
      </c>
      <c r="AD16" s="5">
        <v>15</v>
      </c>
      <c r="AE16" s="5">
        <v>36</v>
      </c>
      <c r="AF16" s="5">
        <v>4</v>
      </c>
      <c r="AG16" s="6">
        <v>2862</v>
      </c>
    </row>
    <row r="17" spans="1:33" x14ac:dyDescent="0.3">
      <c r="A17" s="23" t="s">
        <v>20</v>
      </c>
      <c r="B17" s="5">
        <f t="shared" si="1"/>
        <v>12214</v>
      </c>
      <c r="C17" s="5">
        <v>4304</v>
      </c>
      <c r="D17" s="5">
        <v>8</v>
      </c>
      <c r="E17" s="5">
        <v>7569</v>
      </c>
      <c r="F17" s="5">
        <v>13</v>
      </c>
      <c r="G17" s="5">
        <v>293</v>
      </c>
      <c r="H17" s="5">
        <v>7</v>
      </c>
      <c r="I17" s="6">
        <v>20</v>
      </c>
      <c r="J17" s="5">
        <f t="shared" si="2"/>
        <v>12322</v>
      </c>
      <c r="K17" s="5">
        <v>4334</v>
      </c>
      <c r="L17" s="5">
        <v>8</v>
      </c>
      <c r="M17" s="5">
        <v>7647</v>
      </c>
      <c r="N17" s="5">
        <v>13</v>
      </c>
      <c r="O17" s="5">
        <v>293</v>
      </c>
      <c r="P17" s="5">
        <v>7</v>
      </c>
      <c r="Q17" s="6">
        <v>20</v>
      </c>
      <c r="R17" s="5">
        <f t="shared" si="3"/>
        <v>12476</v>
      </c>
      <c r="S17" s="5">
        <v>4364</v>
      </c>
      <c r="T17" s="5">
        <v>8</v>
      </c>
      <c r="U17" s="5">
        <v>7769</v>
      </c>
      <c r="V17" s="5">
        <v>13</v>
      </c>
      <c r="W17" s="5">
        <v>295</v>
      </c>
      <c r="X17" s="5">
        <v>7</v>
      </c>
      <c r="Y17" s="6">
        <v>20</v>
      </c>
      <c r="Z17" s="5">
        <f t="shared" si="4"/>
        <v>12532</v>
      </c>
      <c r="AA17" s="5">
        <v>4379</v>
      </c>
      <c r="AB17" s="5">
        <v>9</v>
      </c>
      <c r="AC17" s="5">
        <v>7809</v>
      </c>
      <c r="AD17" s="5">
        <v>13</v>
      </c>
      <c r="AE17" s="5">
        <v>295</v>
      </c>
      <c r="AF17" s="5">
        <v>7</v>
      </c>
      <c r="AG17" s="6">
        <v>20</v>
      </c>
    </row>
    <row r="18" spans="1:33" x14ac:dyDescent="0.3">
      <c r="A18" s="23" t="s">
        <v>21</v>
      </c>
      <c r="B18" s="5">
        <f t="shared" si="1"/>
        <v>2530</v>
      </c>
      <c r="C18" s="5">
        <v>1519</v>
      </c>
      <c r="D18" s="5">
        <v>5</v>
      </c>
      <c r="E18" s="5">
        <v>997</v>
      </c>
      <c r="F18" s="5">
        <v>3</v>
      </c>
      <c r="G18" s="5">
        <v>6</v>
      </c>
      <c r="H18" s="5">
        <v>0</v>
      </c>
      <c r="I18" s="6">
        <v>0</v>
      </c>
      <c r="J18" s="5">
        <f t="shared" si="2"/>
        <v>2548</v>
      </c>
      <c r="K18" s="5">
        <v>1532</v>
      </c>
      <c r="L18" s="5">
        <v>5</v>
      </c>
      <c r="M18" s="5">
        <v>1002</v>
      </c>
      <c r="N18" s="5">
        <v>3</v>
      </c>
      <c r="O18" s="5">
        <v>6</v>
      </c>
      <c r="P18" s="5">
        <v>0</v>
      </c>
      <c r="Q18" s="6">
        <v>0</v>
      </c>
      <c r="R18" s="5">
        <f t="shared" si="3"/>
        <v>2561</v>
      </c>
      <c r="S18" s="5">
        <v>1546</v>
      </c>
      <c r="T18" s="5">
        <v>5</v>
      </c>
      <c r="U18" s="5">
        <v>1001</v>
      </c>
      <c r="V18" s="5">
        <v>3</v>
      </c>
      <c r="W18" s="5">
        <v>6</v>
      </c>
      <c r="X18" s="5">
        <v>0</v>
      </c>
      <c r="Y18" s="6">
        <v>0</v>
      </c>
      <c r="Z18" s="5">
        <f t="shared" si="4"/>
        <v>2562</v>
      </c>
      <c r="AA18" s="5">
        <v>1539</v>
      </c>
      <c r="AB18" s="5">
        <v>5</v>
      </c>
      <c r="AC18" s="5">
        <v>1009</v>
      </c>
      <c r="AD18" s="5">
        <v>3</v>
      </c>
      <c r="AE18" s="5">
        <v>6</v>
      </c>
      <c r="AF18" s="5">
        <v>0</v>
      </c>
      <c r="AG18" s="6">
        <v>0</v>
      </c>
    </row>
    <row r="19" spans="1:33" x14ac:dyDescent="0.3">
      <c r="A19" s="23" t="s">
        <v>22</v>
      </c>
      <c r="B19" s="5">
        <f t="shared" si="1"/>
        <v>5672</v>
      </c>
      <c r="C19" s="5">
        <v>3564</v>
      </c>
      <c r="D19" s="5">
        <v>29</v>
      </c>
      <c r="E19" s="5">
        <v>1907</v>
      </c>
      <c r="F19" s="5">
        <v>8</v>
      </c>
      <c r="G19" s="5">
        <v>159</v>
      </c>
      <c r="H19" s="5">
        <v>0</v>
      </c>
      <c r="I19" s="6">
        <v>5</v>
      </c>
      <c r="J19" s="5">
        <f t="shared" si="2"/>
        <v>5776</v>
      </c>
      <c r="K19" s="5">
        <v>3611</v>
      </c>
      <c r="L19" s="5">
        <v>29</v>
      </c>
      <c r="M19" s="5">
        <v>1963</v>
      </c>
      <c r="N19" s="5">
        <v>9</v>
      </c>
      <c r="O19" s="5">
        <v>159</v>
      </c>
      <c r="P19" s="5">
        <v>0</v>
      </c>
      <c r="Q19" s="6">
        <v>5</v>
      </c>
      <c r="R19" s="5">
        <f t="shared" si="3"/>
        <v>5844</v>
      </c>
      <c r="S19" s="5">
        <v>3653</v>
      </c>
      <c r="T19" s="5">
        <v>28</v>
      </c>
      <c r="U19" s="5">
        <v>1991</v>
      </c>
      <c r="V19" s="5">
        <v>9</v>
      </c>
      <c r="W19" s="5">
        <v>158</v>
      </c>
      <c r="X19" s="5">
        <v>0</v>
      </c>
      <c r="Y19" s="6">
        <v>5</v>
      </c>
      <c r="Z19" s="5">
        <f t="shared" si="4"/>
        <v>5915</v>
      </c>
      <c r="AA19" s="5">
        <v>3683</v>
      </c>
      <c r="AB19" s="5">
        <v>29</v>
      </c>
      <c r="AC19" s="5">
        <v>2028</v>
      </c>
      <c r="AD19" s="5">
        <v>9</v>
      </c>
      <c r="AE19" s="5">
        <v>160</v>
      </c>
      <c r="AF19" s="5">
        <v>0</v>
      </c>
      <c r="AG19" s="6">
        <v>6</v>
      </c>
    </row>
    <row r="20" spans="1:33" x14ac:dyDescent="0.3">
      <c r="A20" s="23" t="s">
        <v>23</v>
      </c>
      <c r="B20" s="5">
        <f t="shared" si="1"/>
        <v>41111</v>
      </c>
      <c r="C20" s="5">
        <v>14452</v>
      </c>
      <c r="D20" s="5">
        <v>65</v>
      </c>
      <c r="E20" s="5">
        <v>23872</v>
      </c>
      <c r="F20" s="5">
        <v>59</v>
      </c>
      <c r="G20" s="5">
        <v>889</v>
      </c>
      <c r="H20" s="5">
        <v>6</v>
      </c>
      <c r="I20" s="6">
        <v>1768</v>
      </c>
      <c r="J20" s="5">
        <f t="shared" si="2"/>
        <v>41273</v>
      </c>
      <c r="K20" s="5">
        <v>14443</v>
      </c>
      <c r="L20" s="5">
        <v>66</v>
      </c>
      <c r="M20" s="5">
        <v>24036</v>
      </c>
      <c r="N20" s="5">
        <v>59</v>
      </c>
      <c r="O20" s="5">
        <v>890</v>
      </c>
      <c r="P20" s="5">
        <v>6</v>
      </c>
      <c r="Q20" s="6">
        <v>1773</v>
      </c>
      <c r="R20" s="5">
        <f t="shared" si="3"/>
        <v>41547</v>
      </c>
      <c r="S20" s="5">
        <v>14467</v>
      </c>
      <c r="T20" s="5">
        <v>66</v>
      </c>
      <c r="U20" s="5">
        <v>24289</v>
      </c>
      <c r="V20" s="5">
        <v>59</v>
      </c>
      <c r="W20" s="5">
        <v>891</v>
      </c>
      <c r="X20" s="5">
        <v>6</v>
      </c>
      <c r="Y20" s="6">
        <v>1769</v>
      </c>
      <c r="Z20" s="5">
        <f t="shared" si="4"/>
        <v>41861</v>
      </c>
      <c r="AA20" s="5">
        <v>14482</v>
      </c>
      <c r="AB20" s="5">
        <v>64</v>
      </c>
      <c r="AC20" s="5">
        <v>24597</v>
      </c>
      <c r="AD20" s="5">
        <v>59</v>
      </c>
      <c r="AE20" s="5">
        <v>889</v>
      </c>
      <c r="AF20" s="5">
        <v>6</v>
      </c>
      <c r="AG20" s="6">
        <v>1764</v>
      </c>
    </row>
    <row r="21" spans="1:33" x14ac:dyDescent="0.3">
      <c r="A21" s="23" t="s">
        <v>24</v>
      </c>
      <c r="B21" s="5">
        <f t="shared" si="1"/>
        <v>9627</v>
      </c>
      <c r="C21" s="5">
        <v>2716</v>
      </c>
      <c r="D21" s="5">
        <v>17</v>
      </c>
      <c r="E21" s="5">
        <v>6320</v>
      </c>
      <c r="F21" s="5">
        <v>19</v>
      </c>
      <c r="G21" s="5">
        <v>141</v>
      </c>
      <c r="H21" s="5">
        <v>10</v>
      </c>
      <c r="I21" s="6">
        <v>404</v>
      </c>
      <c r="J21" s="5">
        <f t="shared" si="2"/>
        <v>9901</v>
      </c>
      <c r="K21" s="5">
        <v>2720</v>
      </c>
      <c r="L21" s="5">
        <v>17</v>
      </c>
      <c r="M21" s="5">
        <v>6588</v>
      </c>
      <c r="N21" s="5">
        <v>19</v>
      </c>
      <c r="O21" s="5">
        <v>142</v>
      </c>
      <c r="P21" s="5">
        <v>10</v>
      </c>
      <c r="Q21" s="6">
        <v>405</v>
      </c>
      <c r="R21" s="5">
        <f t="shared" si="3"/>
        <v>10026</v>
      </c>
      <c r="S21" s="5">
        <v>2730</v>
      </c>
      <c r="T21" s="5">
        <v>17</v>
      </c>
      <c r="U21" s="5">
        <v>6706</v>
      </c>
      <c r="V21" s="5">
        <v>19</v>
      </c>
      <c r="W21" s="5">
        <v>143</v>
      </c>
      <c r="X21" s="5">
        <v>10</v>
      </c>
      <c r="Y21" s="6">
        <v>401</v>
      </c>
      <c r="Z21" s="5">
        <f t="shared" si="4"/>
        <v>10057</v>
      </c>
      <c r="AA21" s="5">
        <v>2732</v>
      </c>
      <c r="AB21" s="5">
        <v>17</v>
      </c>
      <c r="AC21" s="5">
        <v>6732</v>
      </c>
      <c r="AD21" s="5">
        <v>20</v>
      </c>
      <c r="AE21" s="5">
        <v>145</v>
      </c>
      <c r="AF21" s="5">
        <v>10</v>
      </c>
      <c r="AG21" s="6">
        <v>401</v>
      </c>
    </row>
    <row r="22" spans="1:33" ht="28.8" x14ac:dyDescent="0.3">
      <c r="A22" s="23" t="s">
        <v>25</v>
      </c>
      <c r="B22" s="5">
        <f t="shared" si="1"/>
        <v>2940</v>
      </c>
      <c r="C22" s="5">
        <v>17</v>
      </c>
      <c r="D22" s="5">
        <v>3</v>
      </c>
      <c r="E22" s="5">
        <v>51</v>
      </c>
      <c r="F22" s="5">
        <v>1365</v>
      </c>
      <c r="G22" s="5">
        <v>42</v>
      </c>
      <c r="H22" s="5">
        <v>1462</v>
      </c>
      <c r="I22" s="6">
        <v>0</v>
      </c>
      <c r="J22" s="5">
        <f t="shared" si="2"/>
        <v>2947</v>
      </c>
      <c r="K22" s="5">
        <v>17</v>
      </c>
      <c r="L22" s="5">
        <v>3</v>
      </c>
      <c r="M22" s="5">
        <v>57</v>
      </c>
      <c r="N22" s="5">
        <v>1365</v>
      </c>
      <c r="O22" s="5">
        <v>43</v>
      </c>
      <c r="P22" s="5">
        <v>1462</v>
      </c>
      <c r="Q22" s="6">
        <v>0</v>
      </c>
      <c r="R22" s="5">
        <f t="shared" si="3"/>
        <v>2928</v>
      </c>
      <c r="S22" s="5">
        <v>17</v>
      </c>
      <c r="T22" s="5">
        <v>3</v>
      </c>
      <c r="U22" s="5">
        <v>48</v>
      </c>
      <c r="V22" s="5">
        <v>1359</v>
      </c>
      <c r="W22" s="5">
        <v>39</v>
      </c>
      <c r="X22" s="5">
        <v>1462</v>
      </c>
      <c r="Y22" s="6">
        <v>0</v>
      </c>
      <c r="Z22" s="5">
        <f t="shared" si="4"/>
        <v>2902</v>
      </c>
      <c r="AA22" s="5">
        <v>17</v>
      </c>
      <c r="AB22" s="5">
        <v>3</v>
      </c>
      <c r="AC22" s="5">
        <v>45</v>
      </c>
      <c r="AD22" s="5">
        <v>1336</v>
      </c>
      <c r="AE22" s="5">
        <v>39</v>
      </c>
      <c r="AF22" s="5">
        <v>1462</v>
      </c>
      <c r="AG22" s="6">
        <v>0</v>
      </c>
    </row>
    <row r="23" spans="1:33" x14ac:dyDescent="0.3">
      <c r="A23" s="23" t="s">
        <v>26</v>
      </c>
      <c r="B23" s="5">
        <f t="shared" si="1"/>
        <v>8776</v>
      </c>
      <c r="C23" s="5">
        <v>826</v>
      </c>
      <c r="D23" s="5">
        <v>16</v>
      </c>
      <c r="E23" s="5">
        <v>5430</v>
      </c>
      <c r="F23" s="5">
        <v>839</v>
      </c>
      <c r="G23" s="5">
        <v>1213</v>
      </c>
      <c r="H23" s="5">
        <v>196</v>
      </c>
      <c r="I23" s="6">
        <v>256</v>
      </c>
      <c r="J23" s="5">
        <f t="shared" si="2"/>
        <v>8734</v>
      </c>
      <c r="K23" s="5">
        <v>828</v>
      </c>
      <c r="L23" s="5">
        <v>16</v>
      </c>
      <c r="M23" s="5">
        <v>5386</v>
      </c>
      <c r="N23" s="5">
        <v>839</v>
      </c>
      <c r="O23" s="5">
        <v>1218</v>
      </c>
      <c r="P23" s="5">
        <v>194</v>
      </c>
      <c r="Q23" s="6">
        <v>253</v>
      </c>
      <c r="R23" s="5">
        <f t="shared" si="3"/>
        <v>8847</v>
      </c>
      <c r="S23" s="5">
        <v>825</v>
      </c>
      <c r="T23" s="5">
        <v>16</v>
      </c>
      <c r="U23" s="5">
        <v>5474</v>
      </c>
      <c r="V23" s="5">
        <v>839</v>
      </c>
      <c r="W23" s="5">
        <v>1239</v>
      </c>
      <c r="X23" s="5">
        <v>192</v>
      </c>
      <c r="Y23" s="6">
        <v>262</v>
      </c>
      <c r="Z23" s="5">
        <f t="shared" si="4"/>
        <v>9089</v>
      </c>
      <c r="AA23" s="5">
        <v>823</v>
      </c>
      <c r="AB23" s="5">
        <v>16</v>
      </c>
      <c r="AC23" s="5">
        <v>5710</v>
      </c>
      <c r="AD23" s="5">
        <v>839</v>
      </c>
      <c r="AE23" s="5">
        <v>1246</v>
      </c>
      <c r="AF23" s="5">
        <v>192</v>
      </c>
      <c r="AG23" s="6">
        <v>263</v>
      </c>
    </row>
    <row r="24" spans="1:33" x14ac:dyDescent="0.3">
      <c r="A24" s="23" t="s">
        <v>27</v>
      </c>
      <c r="B24" s="5">
        <f t="shared" si="1"/>
        <v>7247</v>
      </c>
      <c r="C24" s="5">
        <v>1322</v>
      </c>
      <c r="D24" s="5">
        <v>9</v>
      </c>
      <c r="E24" s="5">
        <v>3682</v>
      </c>
      <c r="F24" s="5">
        <v>196</v>
      </c>
      <c r="G24" s="5">
        <v>823</v>
      </c>
      <c r="H24" s="5">
        <v>402</v>
      </c>
      <c r="I24" s="6">
        <v>813</v>
      </c>
      <c r="J24" s="5">
        <f t="shared" si="2"/>
        <v>7376</v>
      </c>
      <c r="K24" s="5">
        <v>1342</v>
      </c>
      <c r="L24" s="5">
        <v>9</v>
      </c>
      <c r="M24" s="5">
        <v>3809</v>
      </c>
      <c r="N24" s="5">
        <v>196</v>
      </c>
      <c r="O24" s="5">
        <v>819</v>
      </c>
      <c r="P24" s="5">
        <v>401</v>
      </c>
      <c r="Q24" s="6">
        <v>800</v>
      </c>
      <c r="R24" s="5">
        <f t="shared" si="3"/>
        <v>7455</v>
      </c>
      <c r="S24" s="5">
        <v>1357</v>
      </c>
      <c r="T24" s="5">
        <v>9</v>
      </c>
      <c r="U24" s="5">
        <v>3891</v>
      </c>
      <c r="V24" s="5">
        <v>196</v>
      </c>
      <c r="W24" s="5">
        <v>813</v>
      </c>
      <c r="X24" s="5">
        <v>397</v>
      </c>
      <c r="Y24" s="6">
        <v>792</v>
      </c>
      <c r="Z24" s="5">
        <f t="shared" si="4"/>
        <v>7540</v>
      </c>
      <c r="AA24" s="5">
        <v>1376</v>
      </c>
      <c r="AB24" s="5">
        <v>8</v>
      </c>
      <c r="AC24" s="5">
        <v>3971</v>
      </c>
      <c r="AD24" s="5">
        <v>196</v>
      </c>
      <c r="AE24" s="5">
        <v>814</v>
      </c>
      <c r="AF24" s="5">
        <v>397</v>
      </c>
      <c r="AG24" s="6">
        <v>778</v>
      </c>
    </row>
    <row r="25" spans="1:33" x14ac:dyDescent="0.3">
      <c r="A25" s="23" t="s">
        <v>28</v>
      </c>
      <c r="B25" s="5">
        <f t="shared" si="1"/>
        <v>16051</v>
      </c>
      <c r="C25" s="5">
        <v>854</v>
      </c>
      <c r="D25" s="5">
        <v>10</v>
      </c>
      <c r="E25" s="5">
        <v>4435</v>
      </c>
      <c r="F25" s="5">
        <v>235</v>
      </c>
      <c r="G25" s="5">
        <v>513</v>
      </c>
      <c r="H25" s="5">
        <v>6985</v>
      </c>
      <c r="I25" s="6">
        <v>3019</v>
      </c>
      <c r="J25" s="5">
        <f t="shared" si="2"/>
        <v>16015</v>
      </c>
      <c r="K25" s="5">
        <v>863</v>
      </c>
      <c r="L25" s="5">
        <v>10</v>
      </c>
      <c r="M25" s="5">
        <v>4489</v>
      </c>
      <c r="N25" s="5">
        <v>235</v>
      </c>
      <c r="O25" s="5">
        <v>509</v>
      </c>
      <c r="P25" s="5">
        <v>6942</v>
      </c>
      <c r="Q25" s="6">
        <v>2967</v>
      </c>
      <c r="R25" s="5">
        <f t="shared" si="3"/>
        <v>16124</v>
      </c>
      <c r="S25" s="5">
        <v>869</v>
      </c>
      <c r="T25" s="5">
        <v>10</v>
      </c>
      <c r="U25" s="5">
        <v>4573</v>
      </c>
      <c r="V25" s="5">
        <v>235</v>
      </c>
      <c r="W25" s="5">
        <v>503</v>
      </c>
      <c r="X25" s="5">
        <v>6903</v>
      </c>
      <c r="Y25" s="6">
        <v>3031</v>
      </c>
      <c r="Z25" s="5">
        <f t="shared" si="4"/>
        <v>16209</v>
      </c>
      <c r="AA25" s="5">
        <v>877</v>
      </c>
      <c r="AB25" s="5">
        <v>10</v>
      </c>
      <c r="AC25" s="5">
        <v>4633</v>
      </c>
      <c r="AD25" s="5">
        <v>235</v>
      </c>
      <c r="AE25" s="5">
        <v>504</v>
      </c>
      <c r="AF25" s="5">
        <v>6883</v>
      </c>
      <c r="AG25" s="6">
        <v>3067</v>
      </c>
    </row>
    <row r="26" spans="1:33" x14ac:dyDescent="0.3">
      <c r="A26" s="23" t="s">
        <v>29</v>
      </c>
      <c r="B26" s="5">
        <f t="shared" si="1"/>
        <v>27654</v>
      </c>
      <c r="C26" s="5">
        <v>1059</v>
      </c>
      <c r="D26" s="5">
        <v>17</v>
      </c>
      <c r="E26" s="5">
        <v>8284</v>
      </c>
      <c r="F26" s="5">
        <v>2</v>
      </c>
      <c r="G26" s="5">
        <v>4388</v>
      </c>
      <c r="H26" s="5">
        <v>13903</v>
      </c>
      <c r="I26" s="6">
        <v>1</v>
      </c>
      <c r="J26" s="5">
        <f t="shared" si="2"/>
        <v>27694</v>
      </c>
      <c r="K26" s="5">
        <v>1059</v>
      </c>
      <c r="L26" s="5">
        <v>17</v>
      </c>
      <c r="M26" s="5">
        <v>8420</v>
      </c>
      <c r="N26" s="5">
        <v>2</v>
      </c>
      <c r="O26" s="5">
        <v>4371</v>
      </c>
      <c r="P26" s="5">
        <v>13824</v>
      </c>
      <c r="Q26" s="6">
        <v>1</v>
      </c>
      <c r="R26" s="5">
        <f t="shared" si="3"/>
        <v>27785</v>
      </c>
      <c r="S26" s="5">
        <v>1060</v>
      </c>
      <c r="T26" s="5">
        <v>17</v>
      </c>
      <c r="U26" s="5">
        <v>8572</v>
      </c>
      <c r="V26" s="5">
        <v>3</v>
      </c>
      <c r="W26" s="5">
        <v>4364</v>
      </c>
      <c r="X26" s="5">
        <v>13768</v>
      </c>
      <c r="Y26" s="6">
        <v>1</v>
      </c>
      <c r="Z26" s="5">
        <f t="shared" si="4"/>
        <v>27851</v>
      </c>
      <c r="AA26" s="5">
        <v>1053</v>
      </c>
      <c r="AB26" s="5">
        <v>17</v>
      </c>
      <c r="AC26" s="5">
        <v>8666</v>
      </c>
      <c r="AD26" s="5">
        <v>3</v>
      </c>
      <c r="AE26" s="5">
        <v>4353</v>
      </c>
      <c r="AF26" s="5">
        <v>13758</v>
      </c>
      <c r="AG26" s="6">
        <v>1</v>
      </c>
    </row>
    <row r="27" spans="1:33" ht="28.8" x14ac:dyDescent="0.3">
      <c r="A27" s="23" t="s">
        <v>30</v>
      </c>
      <c r="B27" s="5">
        <f t="shared" si="1"/>
        <v>1</v>
      </c>
      <c r="C27" s="5">
        <v>0</v>
      </c>
      <c r="D27" s="5">
        <v>0</v>
      </c>
      <c r="E27" s="5">
        <v>1</v>
      </c>
      <c r="F27" s="5">
        <v>0</v>
      </c>
      <c r="G27" s="5">
        <v>0</v>
      </c>
      <c r="H27" s="5">
        <v>0</v>
      </c>
      <c r="I27" s="6">
        <v>0</v>
      </c>
      <c r="J27" s="5">
        <f t="shared" si="2"/>
        <v>1</v>
      </c>
      <c r="K27" s="5">
        <v>0</v>
      </c>
      <c r="L27" s="5">
        <v>0</v>
      </c>
      <c r="M27" s="5">
        <v>1</v>
      </c>
      <c r="N27" s="5">
        <v>0</v>
      </c>
      <c r="O27" s="5">
        <v>0</v>
      </c>
      <c r="P27" s="5">
        <v>0</v>
      </c>
      <c r="Q27" s="6">
        <v>0</v>
      </c>
      <c r="R27" s="5">
        <f t="shared" si="3"/>
        <v>2</v>
      </c>
      <c r="S27" s="5">
        <v>0</v>
      </c>
      <c r="T27" s="5">
        <v>0</v>
      </c>
      <c r="U27" s="5">
        <v>2</v>
      </c>
      <c r="V27" s="5">
        <v>0</v>
      </c>
      <c r="W27" s="5">
        <v>0</v>
      </c>
      <c r="X27" s="5">
        <v>0</v>
      </c>
      <c r="Y27" s="6">
        <v>0</v>
      </c>
      <c r="Z27" s="5">
        <f t="shared" si="4"/>
        <v>2</v>
      </c>
      <c r="AA27" s="5">
        <v>0</v>
      </c>
      <c r="AB27" s="5">
        <v>0</v>
      </c>
      <c r="AC27" s="5">
        <v>2</v>
      </c>
      <c r="AD27" s="5">
        <v>0</v>
      </c>
      <c r="AE27" s="5">
        <v>0</v>
      </c>
      <c r="AF27" s="5">
        <v>0</v>
      </c>
      <c r="AG27" s="6">
        <v>0</v>
      </c>
    </row>
    <row r="28" spans="1:33" ht="15" thickBot="1" x14ac:dyDescent="0.35">
      <c r="A28" s="24" t="s">
        <v>31</v>
      </c>
      <c r="B28" s="8">
        <f t="shared" si="1"/>
        <v>9</v>
      </c>
      <c r="C28" s="8">
        <v>0</v>
      </c>
      <c r="D28" s="8">
        <v>0</v>
      </c>
      <c r="E28" s="8">
        <v>1</v>
      </c>
      <c r="F28" s="8">
        <v>0</v>
      </c>
      <c r="G28" s="8">
        <v>2</v>
      </c>
      <c r="H28" s="8">
        <v>6</v>
      </c>
      <c r="I28" s="9">
        <v>0</v>
      </c>
      <c r="J28" s="8">
        <f t="shared" si="2"/>
        <v>9</v>
      </c>
      <c r="K28" s="8">
        <v>0</v>
      </c>
      <c r="L28" s="8">
        <v>0</v>
      </c>
      <c r="M28" s="8">
        <v>1</v>
      </c>
      <c r="N28" s="8">
        <v>0</v>
      </c>
      <c r="O28" s="8">
        <v>2</v>
      </c>
      <c r="P28" s="8">
        <v>6</v>
      </c>
      <c r="Q28" s="9">
        <v>0</v>
      </c>
      <c r="R28" s="8">
        <f t="shared" si="3"/>
        <v>9</v>
      </c>
      <c r="S28" s="8">
        <v>0</v>
      </c>
      <c r="T28" s="8">
        <v>0</v>
      </c>
      <c r="U28" s="8">
        <v>1</v>
      </c>
      <c r="V28" s="8">
        <v>0</v>
      </c>
      <c r="W28" s="8">
        <v>2</v>
      </c>
      <c r="X28" s="8">
        <v>6</v>
      </c>
      <c r="Y28" s="9">
        <v>0</v>
      </c>
      <c r="Z28" s="8">
        <f t="shared" si="4"/>
        <v>9</v>
      </c>
      <c r="AA28" s="8">
        <v>0</v>
      </c>
      <c r="AB28" s="8">
        <v>0</v>
      </c>
      <c r="AC28" s="8">
        <v>1</v>
      </c>
      <c r="AD28" s="8">
        <v>0</v>
      </c>
      <c r="AE28" s="8">
        <v>2</v>
      </c>
      <c r="AF28" s="8">
        <v>6</v>
      </c>
      <c r="AG28" s="9">
        <v>0</v>
      </c>
    </row>
    <row r="29" spans="1:33" x14ac:dyDescent="0.3">
      <c r="A29" s="1" t="s">
        <v>32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Header>&amp;L&amp;G</oddHeader>
    <firstHeader>&amp;L&amp;G</first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6CC4-9C47-4B41-938C-0043F1177BE3}">
  <dimension ref="A2:AG31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.109375" defaultRowHeight="14.4" x14ac:dyDescent="0.3"/>
  <cols>
    <col min="1" max="1" width="59.6640625" style="1" customWidth="1"/>
    <col min="2" max="2" width="8.6640625" style="1" customWidth="1"/>
    <col min="3" max="3" width="12.6640625" style="1" customWidth="1"/>
    <col min="4" max="4" width="8.109375" style="1" bestFit="1" customWidth="1"/>
    <col min="5" max="5" width="12.6640625" style="1" customWidth="1"/>
    <col min="6" max="6" width="11.6640625" style="1" customWidth="1"/>
    <col min="7" max="7" width="15.33203125" style="1" customWidth="1"/>
    <col min="8" max="8" width="8.6640625" style="1" customWidth="1"/>
    <col min="9" max="9" width="19.6640625" style="1" customWidth="1"/>
    <col min="10" max="11" width="12.6640625" style="1" customWidth="1"/>
    <col min="12" max="12" width="8.5546875" style="1" customWidth="1"/>
    <col min="13" max="13" width="12.6640625" style="1" customWidth="1"/>
    <col min="14" max="14" width="11.6640625" style="1" customWidth="1"/>
    <col min="15" max="15" width="15.33203125" style="1" customWidth="1"/>
    <col min="16" max="16" width="8.6640625" style="1" customWidth="1"/>
    <col min="17" max="17" width="19.6640625" style="1" customWidth="1"/>
    <col min="18" max="19" width="12.6640625" style="1" customWidth="1"/>
    <col min="20" max="20" width="14.6640625" style="1" customWidth="1"/>
    <col min="21" max="21" width="12.6640625" style="1" customWidth="1"/>
    <col min="22" max="22" width="11.6640625" style="1" customWidth="1"/>
    <col min="23" max="23" width="15.33203125" style="1" customWidth="1"/>
    <col min="24" max="24" width="8.6640625" style="1" customWidth="1"/>
    <col min="25" max="25" width="19.6640625" style="1" customWidth="1"/>
    <col min="26" max="26" width="8.5546875" style="1" customWidth="1"/>
    <col min="27" max="27" width="12.6640625" style="1" customWidth="1"/>
    <col min="28" max="28" width="8.5546875" style="1" customWidth="1"/>
    <col min="29" max="29" width="12.6640625" style="1" customWidth="1"/>
    <col min="30" max="30" width="11.6640625" style="1" customWidth="1"/>
    <col min="31" max="31" width="15.33203125" style="1" customWidth="1"/>
    <col min="32" max="32" width="8.6640625" style="1" customWidth="1"/>
    <col min="33" max="33" width="19.6640625" style="1" customWidth="1"/>
    <col min="34" max="16384" width="9.109375" style="1"/>
  </cols>
  <sheetData>
    <row r="2" spans="1:33" x14ac:dyDescent="0.3">
      <c r="A2" s="2" t="str">
        <f>UPPER("Poslovni subjekti v Poslovnem registru Slovenije po področjih dejavnosti SKD in po skupinah, po četrtletjih 2022")</f>
        <v>POSLOVNI SUBJEKTI V POSLOVNEM REGISTRU SLOVENIJE PO PODROČJIH DEJAVNOSTI SKD IN PO SKUPINAH, PO ČETRTLETJIH 2022</v>
      </c>
    </row>
    <row r="3" spans="1:33" x14ac:dyDescent="0.3">
      <c r="A3" s="2"/>
    </row>
    <row r="4" spans="1:33" ht="15" thickBot="1" x14ac:dyDescent="0.35">
      <c r="B4" s="28" t="s">
        <v>91</v>
      </c>
      <c r="C4" s="29"/>
      <c r="D4" s="29"/>
      <c r="E4" s="29"/>
      <c r="F4" s="29"/>
      <c r="G4" s="29"/>
      <c r="H4" s="29"/>
      <c r="I4" s="30"/>
      <c r="J4" s="28" t="s">
        <v>92</v>
      </c>
      <c r="K4" s="29"/>
      <c r="L4" s="29"/>
      <c r="M4" s="29"/>
      <c r="N4" s="29"/>
      <c r="O4" s="29"/>
      <c r="P4" s="29"/>
      <c r="Q4" s="30"/>
      <c r="R4" s="28" t="s">
        <v>93</v>
      </c>
      <c r="S4" s="29"/>
      <c r="T4" s="29"/>
      <c r="U4" s="29"/>
      <c r="V4" s="29"/>
      <c r="W4" s="29"/>
      <c r="X4" s="29"/>
      <c r="Y4" s="30"/>
      <c r="Z4" s="28" t="s">
        <v>94</v>
      </c>
      <c r="AA4" s="29"/>
      <c r="AB4" s="29"/>
      <c r="AC4" s="29"/>
      <c r="AD4" s="29"/>
      <c r="AE4" s="29"/>
      <c r="AF4" s="29"/>
      <c r="AG4" s="30"/>
    </row>
    <row r="5" spans="1:33" ht="72.599999999999994" thickBot="1" x14ac:dyDescent="0.35">
      <c r="A5" s="10" t="s">
        <v>1</v>
      </c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1" t="s">
        <v>9</v>
      </c>
      <c r="J5" s="11" t="s">
        <v>2</v>
      </c>
      <c r="K5" s="11" t="s">
        <v>3</v>
      </c>
      <c r="L5" s="11" t="s">
        <v>4</v>
      </c>
      <c r="M5" s="11" t="s">
        <v>5</v>
      </c>
      <c r="N5" s="11" t="s">
        <v>6</v>
      </c>
      <c r="O5" s="11" t="s">
        <v>7</v>
      </c>
      <c r="P5" s="11" t="s">
        <v>8</v>
      </c>
      <c r="Q5" s="12" t="s">
        <v>9</v>
      </c>
      <c r="R5" s="11" t="s">
        <v>2</v>
      </c>
      <c r="S5" s="11" t="s">
        <v>3</v>
      </c>
      <c r="T5" s="11" t="s">
        <v>4</v>
      </c>
      <c r="U5" s="11" t="s">
        <v>5</v>
      </c>
      <c r="V5" s="11" t="s">
        <v>6</v>
      </c>
      <c r="W5" s="11" t="s">
        <v>7</v>
      </c>
      <c r="X5" s="11" t="s">
        <v>8</v>
      </c>
      <c r="Y5" s="12" t="s">
        <v>9</v>
      </c>
      <c r="Z5" s="11" t="s">
        <v>2</v>
      </c>
      <c r="AA5" s="11" t="s">
        <v>3</v>
      </c>
      <c r="AB5" s="11" t="s">
        <v>4</v>
      </c>
      <c r="AC5" s="11" t="s">
        <v>5</v>
      </c>
      <c r="AD5" s="11" t="s">
        <v>6</v>
      </c>
      <c r="AE5" s="11" t="s">
        <v>7</v>
      </c>
      <c r="AF5" s="11" t="s">
        <v>8</v>
      </c>
      <c r="AG5" s="12" t="s">
        <v>9</v>
      </c>
    </row>
    <row r="6" spans="1:33" ht="15" thickBot="1" x14ac:dyDescent="0.35">
      <c r="A6" s="13">
        <v>1</v>
      </c>
      <c r="B6" s="14" t="s">
        <v>0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5">
        <v>9</v>
      </c>
      <c r="J6" s="14" t="s">
        <v>0</v>
      </c>
      <c r="K6" s="14">
        <v>3</v>
      </c>
      <c r="L6" s="14">
        <v>4</v>
      </c>
      <c r="M6" s="14">
        <v>5</v>
      </c>
      <c r="N6" s="14">
        <v>6</v>
      </c>
      <c r="O6" s="14">
        <v>7</v>
      </c>
      <c r="P6" s="14">
        <v>8</v>
      </c>
      <c r="Q6" s="15">
        <v>9</v>
      </c>
      <c r="R6" s="14" t="s">
        <v>0</v>
      </c>
      <c r="S6" s="14">
        <v>3</v>
      </c>
      <c r="T6" s="14">
        <v>4</v>
      </c>
      <c r="U6" s="14">
        <v>5</v>
      </c>
      <c r="V6" s="14">
        <v>6</v>
      </c>
      <c r="W6" s="14">
        <v>7</v>
      </c>
      <c r="X6" s="14">
        <v>8</v>
      </c>
      <c r="Y6" s="15">
        <v>9</v>
      </c>
      <c r="Z6" s="14" t="s">
        <v>0</v>
      </c>
      <c r="AA6" s="14">
        <v>3</v>
      </c>
      <c r="AB6" s="14">
        <v>4</v>
      </c>
      <c r="AC6" s="14">
        <v>5</v>
      </c>
      <c r="AD6" s="14">
        <v>6</v>
      </c>
      <c r="AE6" s="14">
        <v>7</v>
      </c>
      <c r="AF6" s="14">
        <v>8</v>
      </c>
      <c r="AG6" s="15">
        <v>9</v>
      </c>
    </row>
    <row r="7" spans="1:33" ht="15" thickBot="1" x14ac:dyDescent="0.35">
      <c r="A7" s="16" t="s">
        <v>2</v>
      </c>
      <c r="B7" s="17">
        <f t="shared" ref="B7:AG7" si="0">SUM(B8:B28)</f>
        <v>230898</v>
      </c>
      <c r="C7" s="18">
        <f t="shared" si="0"/>
        <v>74264</v>
      </c>
      <c r="D7" s="18">
        <f t="shared" si="0"/>
        <v>473</v>
      </c>
      <c r="E7" s="18">
        <f t="shared" si="0"/>
        <v>107805</v>
      </c>
      <c r="F7" s="18">
        <f t="shared" si="0"/>
        <v>2768</v>
      </c>
      <c r="G7" s="18">
        <f t="shared" si="0"/>
        <v>9036</v>
      </c>
      <c r="H7" s="18">
        <f t="shared" si="0"/>
        <v>23592</v>
      </c>
      <c r="I7" s="19">
        <f t="shared" si="0"/>
        <v>12960</v>
      </c>
      <c r="J7" s="17">
        <f t="shared" si="0"/>
        <v>233695</v>
      </c>
      <c r="K7" s="18">
        <f t="shared" si="0"/>
        <v>74534</v>
      </c>
      <c r="L7" s="18">
        <f t="shared" si="0"/>
        <v>472</v>
      </c>
      <c r="M7" s="18">
        <f t="shared" si="0"/>
        <v>109552</v>
      </c>
      <c r="N7" s="18">
        <f t="shared" si="0"/>
        <v>2773</v>
      </c>
      <c r="O7" s="18">
        <f t="shared" si="0"/>
        <v>9052</v>
      </c>
      <c r="P7" s="18">
        <f t="shared" si="0"/>
        <v>23524</v>
      </c>
      <c r="Q7" s="19">
        <f t="shared" si="0"/>
        <v>13788</v>
      </c>
      <c r="R7" s="17">
        <f t="shared" si="0"/>
        <v>235080</v>
      </c>
      <c r="S7" s="18">
        <f t="shared" si="0"/>
        <v>74851</v>
      </c>
      <c r="T7" s="18">
        <f t="shared" si="0"/>
        <v>470</v>
      </c>
      <c r="U7" s="18">
        <f t="shared" si="0"/>
        <v>111010</v>
      </c>
      <c r="V7" s="18">
        <f t="shared" si="0"/>
        <v>2770</v>
      </c>
      <c r="W7" s="18">
        <f t="shared" si="0"/>
        <v>9071</v>
      </c>
      <c r="X7" s="18">
        <f t="shared" si="0"/>
        <v>23476</v>
      </c>
      <c r="Y7" s="19">
        <f t="shared" si="0"/>
        <v>13432</v>
      </c>
      <c r="Z7" s="17">
        <f t="shared" si="0"/>
        <v>235266</v>
      </c>
      <c r="AA7" s="18">
        <f t="shared" si="0"/>
        <v>74845</v>
      </c>
      <c r="AB7" s="18">
        <f t="shared" si="0"/>
        <v>469</v>
      </c>
      <c r="AC7" s="18">
        <f t="shared" si="0"/>
        <v>111595</v>
      </c>
      <c r="AD7" s="18">
        <f t="shared" si="0"/>
        <v>2765</v>
      </c>
      <c r="AE7" s="18">
        <f t="shared" si="0"/>
        <v>9071</v>
      </c>
      <c r="AF7" s="18">
        <f t="shared" si="0"/>
        <v>23490</v>
      </c>
      <c r="AG7" s="19">
        <f t="shared" si="0"/>
        <v>13031</v>
      </c>
    </row>
    <row r="8" spans="1:33" x14ac:dyDescent="0.3">
      <c r="A8" s="22" t="s">
        <v>10</v>
      </c>
      <c r="B8" s="3">
        <f t="shared" ref="B8:B28" si="1">SUM(C8:I8)</f>
        <v>3835</v>
      </c>
      <c r="C8" s="3">
        <v>474</v>
      </c>
      <c r="D8" s="3">
        <v>74</v>
      </c>
      <c r="E8" s="3">
        <v>1138</v>
      </c>
      <c r="F8" s="3">
        <v>1</v>
      </c>
      <c r="G8" s="3">
        <v>495</v>
      </c>
      <c r="H8" s="3">
        <v>512</v>
      </c>
      <c r="I8" s="4">
        <v>1141</v>
      </c>
      <c r="J8" s="3">
        <f>SUM(K8:Q8)</f>
        <v>3865</v>
      </c>
      <c r="K8" s="3">
        <v>470</v>
      </c>
      <c r="L8" s="3">
        <v>73</v>
      </c>
      <c r="M8" s="3">
        <v>1166</v>
      </c>
      <c r="N8" s="3">
        <v>1</v>
      </c>
      <c r="O8" s="3">
        <v>495</v>
      </c>
      <c r="P8" s="3">
        <v>513</v>
      </c>
      <c r="Q8" s="4">
        <v>1147</v>
      </c>
      <c r="R8" s="3">
        <f>SUM(S8:Y8)</f>
        <v>3871</v>
      </c>
      <c r="S8" s="3">
        <v>469</v>
      </c>
      <c r="T8" s="3">
        <v>73</v>
      </c>
      <c r="U8" s="3">
        <v>1164</v>
      </c>
      <c r="V8" s="3">
        <v>1</v>
      </c>
      <c r="W8" s="3">
        <v>495</v>
      </c>
      <c r="X8" s="3">
        <v>513</v>
      </c>
      <c r="Y8" s="4">
        <v>1156</v>
      </c>
      <c r="Z8" s="3">
        <f>SUM(AA8:AG8)</f>
        <v>3871</v>
      </c>
      <c r="AA8" s="3">
        <v>474</v>
      </c>
      <c r="AB8" s="3">
        <v>73</v>
      </c>
      <c r="AC8" s="3">
        <v>1147</v>
      </c>
      <c r="AD8" s="3">
        <v>1</v>
      </c>
      <c r="AE8" s="3">
        <v>495</v>
      </c>
      <c r="AF8" s="3">
        <v>513</v>
      </c>
      <c r="AG8" s="4">
        <v>1168</v>
      </c>
    </row>
    <row r="9" spans="1:33" x14ac:dyDescent="0.3">
      <c r="A9" s="23" t="s">
        <v>11</v>
      </c>
      <c r="B9" s="5">
        <f t="shared" si="1"/>
        <v>100</v>
      </c>
      <c r="C9" s="5">
        <v>72</v>
      </c>
      <c r="D9" s="5">
        <v>1</v>
      </c>
      <c r="E9" s="5">
        <v>26</v>
      </c>
      <c r="F9" s="5">
        <v>0</v>
      </c>
      <c r="G9" s="5">
        <v>0</v>
      </c>
      <c r="H9" s="5">
        <v>0</v>
      </c>
      <c r="I9" s="6">
        <v>1</v>
      </c>
      <c r="J9" s="5">
        <f t="shared" ref="J9:J28" si="2">SUM(K9:Q9)</f>
        <v>99</v>
      </c>
      <c r="K9" s="5">
        <v>71</v>
      </c>
      <c r="L9" s="5">
        <v>1</v>
      </c>
      <c r="M9" s="5">
        <v>26</v>
      </c>
      <c r="N9" s="5">
        <v>0</v>
      </c>
      <c r="O9" s="5">
        <v>0</v>
      </c>
      <c r="P9" s="5">
        <v>0</v>
      </c>
      <c r="Q9" s="6">
        <v>1</v>
      </c>
      <c r="R9" s="5">
        <f t="shared" ref="R9:R28" si="3">SUM(S9:Y9)</f>
        <v>98</v>
      </c>
      <c r="S9" s="5">
        <v>70</v>
      </c>
      <c r="T9" s="5">
        <v>1</v>
      </c>
      <c r="U9" s="5">
        <v>26</v>
      </c>
      <c r="V9" s="5">
        <v>0</v>
      </c>
      <c r="W9" s="5">
        <v>0</v>
      </c>
      <c r="X9" s="5">
        <v>0</v>
      </c>
      <c r="Y9" s="6">
        <v>1</v>
      </c>
      <c r="Z9" s="5">
        <f t="shared" ref="Z9:Z28" si="4">SUM(AA9:AG9)</f>
        <v>101</v>
      </c>
      <c r="AA9" s="5">
        <v>73</v>
      </c>
      <c r="AB9" s="5">
        <v>1</v>
      </c>
      <c r="AC9" s="5">
        <v>26</v>
      </c>
      <c r="AD9" s="5">
        <v>0</v>
      </c>
      <c r="AE9" s="5">
        <v>0</v>
      </c>
      <c r="AF9" s="5">
        <v>0</v>
      </c>
      <c r="AG9" s="6">
        <v>1</v>
      </c>
    </row>
    <row r="10" spans="1:33" x14ac:dyDescent="0.3">
      <c r="A10" s="23" t="s">
        <v>13</v>
      </c>
      <c r="B10" s="5">
        <f t="shared" si="1"/>
        <v>21482</v>
      </c>
      <c r="C10" s="5">
        <v>8956</v>
      </c>
      <c r="D10" s="5">
        <v>33</v>
      </c>
      <c r="E10" s="5">
        <v>10171</v>
      </c>
      <c r="F10" s="5">
        <v>5</v>
      </c>
      <c r="G10" s="5">
        <v>40</v>
      </c>
      <c r="H10" s="5">
        <v>0</v>
      </c>
      <c r="I10" s="6">
        <v>2277</v>
      </c>
      <c r="J10" s="5">
        <f t="shared" si="2"/>
        <v>21649</v>
      </c>
      <c r="K10" s="5">
        <v>9025</v>
      </c>
      <c r="L10" s="5">
        <v>33</v>
      </c>
      <c r="M10" s="5">
        <v>10253</v>
      </c>
      <c r="N10" s="5">
        <v>4</v>
      </c>
      <c r="O10" s="5">
        <v>41</v>
      </c>
      <c r="P10" s="5">
        <v>0</v>
      </c>
      <c r="Q10" s="6">
        <v>2293</v>
      </c>
      <c r="R10" s="5">
        <f t="shared" si="3"/>
        <v>21720</v>
      </c>
      <c r="S10" s="5">
        <v>9043</v>
      </c>
      <c r="T10" s="5">
        <v>33</v>
      </c>
      <c r="U10" s="5">
        <v>10302</v>
      </c>
      <c r="V10" s="5">
        <v>4</v>
      </c>
      <c r="W10" s="5">
        <v>40</v>
      </c>
      <c r="X10" s="5">
        <v>0</v>
      </c>
      <c r="Y10" s="6">
        <v>2298</v>
      </c>
      <c r="Z10" s="5">
        <f t="shared" si="4"/>
        <v>21706</v>
      </c>
      <c r="AA10" s="5">
        <v>9049</v>
      </c>
      <c r="AB10" s="5">
        <v>32</v>
      </c>
      <c r="AC10" s="5">
        <v>10274</v>
      </c>
      <c r="AD10" s="5">
        <v>4</v>
      </c>
      <c r="AE10" s="5">
        <v>40</v>
      </c>
      <c r="AF10" s="5">
        <v>0</v>
      </c>
      <c r="AG10" s="6">
        <v>2307</v>
      </c>
    </row>
    <row r="11" spans="1:33" x14ac:dyDescent="0.3">
      <c r="A11" s="23" t="s">
        <v>14</v>
      </c>
      <c r="B11" s="5">
        <f t="shared" si="1"/>
        <v>1462</v>
      </c>
      <c r="C11" s="5">
        <v>652</v>
      </c>
      <c r="D11" s="5">
        <v>5</v>
      </c>
      <c r="E11" s="5">
        <v>362</v>
      </c>
      <c r="F11" s="5">
        <v>0</v>
      </c>
      <c r="G11" s="5">
        <v>2</v>
      </c>
      <c r="H11" s="5">
        <v>0</v>
      </c>
      <c r="I11" s="6">
        <v>441</v>
      </c>
      <c r="J11" s="5">
        <f t="shared" si="2"/>
        <v>1470</v>
      </c>
      <c r="K11" s="5">
        <v>657</v>
      </c>
      <c r="L11" s="5">
        <v>6</v>
      </c>
      <c r="M11" s="5">
        <v>364</v>
      </c>
      <c r="N11" s="5">
        <v>0</v>
      </c>
      <c r="O11" s="5">
        <v>2</v>
      </c>
      <c r="P11" s="5">
        <v>0</v>
      </c>
      <c r="Q11" s="6">
        <v>441</v>
      </c>
      <c r="R11" s="5">
        <f t="shared" si="3"/>
        <v>1479</v>
      </c>
      <c r="S11" s="5">
        <v>662</v>
      </c>
      <c r="T11" s="5">
        <v>7</v>
      </c>
      <c r="U11" s="5">
        <v>367</v>
      </c>
      <c r="V11" s="5">
        <v>0</v>
      </c>
      <c r="W11" s="5">
        <v>2</v>
      </c>
      <c r="X11" s="5">
        <v>0</v>
      </c>
      <c r="Y11" s="6">
        <v>441</v>
      </c>
      <c r="Z11" s="5">
        <f t="shared" si="4"/>
        <v>1488</v>
      </c>
      <c r="AA11" s="5">
        <v>662</v>
      </c>
      <c r="AB11" s="5">
        <v>7</v>
      </c>
      <c r="AC11" s="5">
        <v>374</v>
      </c>
      <c r="AD11" s="5">
        <v>0</v>
      </c>
      <c r="AE11" s="5">
        <v>2</v>
      </c>
      <c r="AF11" s="5">
        <v>0</v>
      </c>
      <c r="AG11" s="6">
        <v>443</v>
      </c>
    </row>
    <row r="12" spans="1:33" x14ac:dyDescent="0.3">
      <c r="A12" s="23" t="s">
        <v>15</v>
      </c>
      <c r="B12" s="5">
        <f t="shared" si="1"/>
        <v>465</v>
      </c>
      <c r="C12" s="5">
        <v>356</v>
      </c>
      <c r="D12" s="5">
        <v>24</v>
      </c>
      <c r="E12" s="5">
        <v>74</v>
      </c>
      <c r="F12" s="5">
        <v>1</v>
      </c>
      <c r="G12" s="5">
        <v>7</v>
      </c>
      <c r="H12" s="5">
        <v>0</v>
      </c>
      <c r="I12" s="6">
        <v>3</v>
      </c>
      <c r="J12" s="5">
        <f t="shared" si="2"/>
        <v>464</v>
      </c>
      <c r="K12" s="5">
        <v>358</v>
      </c>
      <c r="L12" s="5">
        <v>24</v>
      </c>
      <c r="M12" s="5">
        <v>71</v>
      </c>
      <c r="N12" s="5">
        <v>1</v>
      </c>
      <c r="O12" s="5">
        <v>7</v>
      </c>
      <c r="P12" s="5">
        <v>0</v>
      </c>
      <c r="Q12" s="6">
        <v>3</v>
      </c>
      <c r="R12" s="5">
        <f t="shared" si="3"/>
        <v>460</v>
      </c>
      <c r="S12" s="5">
        <v>356</v>
      </c>
      <c r="T12" s="5">
        <v>24</v>
      </c>
      <c r="U12" s="5">
        <v>69</v>
      </c>
      <c r="V12" s="5">
        <v>1</v>
      </c>
      <c r="W12" s="5">
        <v>7</v>
      </c>
      <c r="X12" s="5">
        <v>0</v>
      </c>
      <c r="Y12" s="6">
        <v>3</v>
      </c>
      <c r="Z12" s="5">
        <f t="shared" si="4"/>
        <v>459</v>
      </c>
      <c r="AA12" s="5">
        <v>357</v>
      </c>
      <c r="AB12" s="5">
        <v>24</v>
      </c>
      <c r="AC12" s="5">
        <v>66</v>
      </c>
      <c r="AD12" s="5">
        <v>2</v>
      </c>
      <c r="AE12" s="5">
        <v>7</v>
      </c>
      <c r="AF12" s="5">
        <v>0</v>
      </c>
      <c r="AG12" s="6">
        <v>3</v>
      </c>
    </row>
    <row r="13" spans="1:33" x14ac:dyDescent="0.3">
      <c r="A13" s="23" t="s">
        <v>16</v>
      </c>
      <c r="B13" s="5">
        <f t="shared" si="1"/>
        <v>23166</v>
      </c>
      <c r="C13" s="5">
        <v>8978</v>
      </c>
      <c r="D13" s="5">
        <v>20</v>
      </c>
      <c r="E13" s="5">
        <v>14159</v>
      </c>
      <c r="F13" s="5">
        <v>0</v>
      </c>
      <c r="G13" s="5">
        <v>4</v>
      </c>
      <c r="H13" s="5">
        <v>0</v>
      </c>
      <c r="I13" s="6">
        <v>5</v>
      </c>
      <c r="J13" s="5">
        <f t="shared" si="2"/>
        <v>23601</v>
      </c>
      <c r="K13" s="5">
        <v>9065</v>
      </c>
      <c r="L13" s="5">
        <v>20</v>
      </c>
      <c r="M13" s="5">
        <v>14508</v>
      </c>
      <c r="N13" s="5">
        <v>0</v>
      </c>
      <c r="O13" s="5">
        <v>3</v>
      </c>
      <c r="P13" s="5">
        <v>0</v>
      </c>
      <c r="Q13" s="6">
        <v>5</v>
      </c>
      <c r="R13" s="5">
        <f t="shared" si="3"/>
        <v>23922</v>
      </c>
      <c r="S13" s="5">
        <v>9207</v>
      </c>
      <c r="T13" s="5">
        <v>20</v>
      </c>
      <c r="U13" s="5">
        <v>14687</v>
      </c>
      <c r="V13" s="5">
        <v>0</v>
      </c>
      <c r="W13" s="5">
        <v>3</v>
      </c>
      <c r="X13" s="5">
        <v>0</v>
      </c>
      <c r="Y13" s="6">
        <v>5</v>
      </c>
      <c r="Z13" s="5">
        <f t="shared" si="4"/>
        <v>24081</v>
      </c>
      <c r="AA13" s="5">
        <v>9269</v>
      </c>
      <c r="AB13" s="5">
        <v>20</v>
      </c>
      <c r="AC13" s="5">
        <v>14783</v>
      </c>
      <c r="AD13" s="5">
        <v>0</v>
      </c>
      <c r="AE13" s="5">
        <v>3</v>
      </c>
      <c r="AF13" s="5">
        <v>0</v>
      </c>
      <c r="AG13" s="6">
        <v>6</v>
      </c>
    </row>
    <row r="14" spans="1:33" x14ac:dyDescent="0.3">
      <c r="A14" s="23" t="s">
        <v>17</v>
      </c>
      <c r="B14" s="5">
        <f t="shared" si="1"/>
        <v>27548</v>
      </c>
      <c r="C14" s="5">
        <v>16045</v>
      </c>
      <c r="D14" s="5">
        <v>111</v>
      </c>
      <c r="E14" s="5">
        <v>11194</v>
      </c>
      <c r="F14" s="5">
        <v>25</v>
      </c>
      <c r="G14" s="5">
        <v>41</v>
      </c>
      <c r="H14" s="5">
        <v>1</v>
      </c>
      <c r="I14" s="6">
        <v>131</v>
      </c>
      <c r="J14" s="5">
        <f t="shared" si="2"/>
        <v>27541</v>
      </c>
      <c r="K14" s="5">
        <v>16017</v>
      </c>
      <c r="L14" s="5">
        <v>110</v>
      </c>
      <c r="M14" s="5">
        <v>11217</v>
      </c>
      <c r="N14" s="5">
        <v>25</v>
      </c>
      <c r="O14" s="5">
        <v>44</v>
      </c>
      <c r="P14" s="5">
        <v>1</v>
      </c>
      <c r="Q14" s="6">
        <v>127</v>
      </c>
      <c r="R14" s="5">
        <f t="shared" si="3"/>
        <v>27540</v>
      </c>
      <c r="S14" s="5">
        <v>15981</v>
      </c>
      <c r="T14" s="5">
        <v>111</v>
      </c>
      <c r="U14" s="5">
        <v>11250</v>
      </c>
      <c r="V14" s="5">
        <v>25</v>
      </c>
      <c r="W14" s="5">
        <v>45</v>
      </c>
      <c r="X14" s="5">
        <v>1</v>
      </c>
      <c r="Y14" s="6">
        <v>127</v>
      </c>
      <c r="Z14" s="5">
        <f t="shared" si="4"/>
        <v>27391</v>
      </c>
      <c r="AA14" s="5">
        <v>15893</v>
      </c>
      <c r="AB14" s="5">
        <v>111</v>
      </c>
      <c r="AC14" s="5">
        <v>11186</v>
      </c>
      <c r="AD14" s="5">
        <v>25</v>
      </c>
      <c r="AE14" s="5">
        <v>46</v>
      </c>
      <c r="AF14" s="5">
        <v>1</v>
      </c>
      <c r="AG14" s="6">
        <v>129</v>
      </c>
    </row>
    <row r="15" spans="1:33" x14ac:dyDescent="0.3">
      <c r="A15" s="23" t="s">
        <v>18</v>
      </c>
      <c r="B15" s="5">
        <f t="shared" si="1"/>
        <v>9526</v>
      </c>
      <c r="C15" s="5">
        <v>4191</v>
      </c>
      <c r="D15" s="5">
        <v>6</v>
      </c>
      <c r="E15" s="5">
        <v>5301</v>
      </c>
      <c r="F15" s="5">
        <v>1</v>
      </c>
      <c r="G15" s="5">
        <v>4</v>
      </c>
      <c r="H15" s="5">
        <v>0</v>
      </c>
      <c r="I15" s="6">
        <v>23</v>
      </c>
      <c r="J15" s="5">
        <f t="shared" si="2"/>
        <v>9564</v>
      </c>
      <c r="K15" s="5">
        <v>4204</v>
      </c>
      <c r="L15" s="5">
        <v>6</v>
      </c>
      <c r="M15" s="5">
        <v>5325</v>
      </c>
      <c r="N15" s="5">
        <v>1</v>
      </c>
      <c r="O15" s="5">
        <v>4</v>
      </c>
      <c r="P15" s="5">
        <v>0</v>
      </c>
      <c r="Q15" s="6">
        <v>24</v>
      </c>
      <c r="R15" s="5">
        <f t="shared" si="3"/>
        <v>9664</v>
      </c>
      <c r="S15" s="5">
        <v>4227</v>
      </c>
      <c r="T15" s="5">
        <v>6</v>
      </c>
      <c r="U15" s="5">
        <v>5402</v>
      </c>
      <c r="V15" s="5">
        <v>1</v>
      </c>
      <c r="W15" s="5">
        <v>4</v>
      </c>
      <c r="X15" s="5">
        <v>0</v>
      </c>
      <c r="Y15" s="6">
        <v>24</v>
      </c>
      <c r="Z15" s="5">
        <f t="shared" si="4"/>
        <v>9637</v>
      </c>
      <c r="AA15" s="5">
        <v>4199</v>
      </c>
      <c r="AB15" s="5">
        <v>6</v>
      </c>
      <c r="AC15" s="5">
        <v>5402</v>
      </c>
      <c r="AD15" s="5">
        <v>1</v>
      </c>
      <c r="AE15" s="5">
        <v>4</v>
      </c>
      <c r="AF15" s="5">
        <v>0</v>
      </c>
      <c r="AG15" s="6">
        <v>25</v>
      </c>
    </row>
    <row r="16" spans="1:33" x14ac:dyDescent="0.3">
      <c r="A16" s="23" t="s">
        <v>19</v>
      </c>
      <c r="B16" s="5">
        <f t="shared" si="1"/>
        <v>13353</v>
      </c>
      <c r="C16" s="5">
        <v>4428</v>
      </c>
      <c r="D16" s="5">
        <v>15</v>
      </c>
      <c r="E16" s="5">
        <v>6408</v>
      </c>
      <c r="F16" s="5">
        <v>17</v>
      </c>
      <c r="G16" s="5">
        <v>35</v>
      </c>
      <c r="H16" s="5">
        <v>4</v>
      </c>
      <c r="I16" s="6">
        <v>2446</v>
      </c>
      <c r="J16" s="5">
        <f t="shared" si="2"/>
        <v>14551</v>
      </c>
      <c r="K16" s="5">
        <v>4414</v>
      </c>
      <c r="L16" s="5">
        <v>14</v>
      </c>
      <c r="M16" s="5">
        <v>6653</v>
      </c>
      <c r="N16" s="5">
        <v>17</v>
      </c>
      <c r="O16" s="5">
        <v>36</v>
      </c>
      <c r="P16" s="5">
        <v>4</v>
      </c>
      <c r="Q16" s="6">
        <v>3413</v>
      </c>
      <c r="R16" s="5">
        <f t="shared" si="3"/>
        <v>14186</v>
      </c>
      <c r="S16" s="5">
        <v>4412</v>
      </c>
      <c r="T16" s="5">
        <v>14</v>
      </c>
      <c r="U16" s="5">
        <v>6713</v>
      </c>
      <c r="V16" s="5">
        <v>16</v>
      </c>
      <c r="W16" s="5">
        <v>35</v>
      </c>
      <c r="X16" s="5">
        <v>4</v>
      </c>
      <c r="Y16" s="6">
        <v>2992</v>
      </c>
      <c r="Z16" s="5">
        <f t="shared" si="4"/>
        <v>13757</v>
      </c>
      <c r="AA16" s="5">
        <v>4435</v>
      </c>
      <c r="AB16" s="5">
        <v>14</v>
      </c>
      <c r="AC16" s="5">
        <v>6636</v>
      </c>
      <c r="AD16" s="5">
        <v>16</v>
      </c>
      <c r="AE16" s="5">
        <v>35</v>
      </c>
      <c r="AF16" s="5">
        <v>4</v>
      </c>
      <c r="AG16" s="6">
        <v>2617</v>
      </c>
    </row>
    <row r="17" spans="1:33" x14ac:dyDescent="0.3">
      <c r="A17" s="23" t="s">
        <v>20</v>
      </c>
      <c r="B17" s="5">
        <f t="shared" si="1"/>
        <v>11689</v>
      </c>
      <c r="C17" s="5">
        <v>4219</v>
      </c>
      <c r="D17" s="5">
        <v>9</v>
      </c>
      <c r="E17" s="5">
        <v>7126</v>
      </c>
      <c r="F17" s="5">
        <v>14</v>
      </c>
      <c r="G17" s="5">
        <v>295</v>
      </c>
      <c r="H17" s="5">
        <v>7</v>
      </c>
      <c r="I17" s="6">
        <v>19</v>
      </c>
      <c r="J17" s="5">
        <f t="shared" si="2"/>
        <v>11831</v>
      </c>
      <c r="K17" s="5">
        <v>4245</v>
      </c>
      <c r="L17" s="5">
        <v>9</v>
      </c>
      <c r="M17" s="5">
        <v>7242</v>
      </c>
      <c r="N17" s="5">
        <v>14</v>
      </c>
      <c r="O17" s="5">
        <v>295</v>
      </c>
      <c r="P17" s="5">
        <v>7</v>
      </c>
      <c r="Q17" s="6">
        <v>19</v>
      </c>
      <c r="R17" s="5">
        <f t="shared" si="3"/>
        <v>11989</v>
      </c>
      <c r="S17" s="5">
        <v>4255</v>
      </c>
      <c r="T17" s="5">
        <v>8</v>
      </c>
      <c r="U17" s="5">
        <v>7394</v>
      </c>
      <c r="V17" s="5">
        <v>14</v>
      </c>
      <c r="W17" s="5">
        <v>292</v>
      </c>
      <c r="X17" s="5">
        <v>7</v>
      </c>
      <c r="Y17" s="6">
        <v>19</v>
      </c>
      <c r="Z17" s="5">
        <f t="shared" si="4"/>
        <v>12125</v>
      </c>
      <c r="AA17" s="5">
        <v>4259</v>
      </c>
      <c r="AB17" s="5">
        <v>8</v>
      </c>
      <c r="AC17" s="5">
        <v>7523</v>
      </c>
      <c r="AD17" s="5">
        <v>14</v>
      </c>
      <c r="AE17" s="5">
        <v>294</v>
      </c>
      <c r="AF17" s="5">
        <v>7</v>
      </c>
      <c r="AG17" s="6">
        <v>20</v>
      </c>
    </row>
    <row r="18" spans="1:33" x14ac:dyDescent="0.3">
      <c r="A18" s="23" t="s">
        <v>21</v>
      </c>
      <c r="B18" s="5">
        <f t="shared" si="1"/>
        <v>2507</v>
      </c>
      <c r="C18" s="5">
        <v>1506</v>
      </c>
      <c r="D18" s="5">
        <v>5</v>
      </c>
      <c r="E18" s="5">
        <v>986</v>
      </c>
      <c r="F18" s="5">
        <v>3</v>
      </c>
      <c r="G18" s="5">
        <v>7</v>
      </c>
      <c r="H18" s="5">
        <v>0</v>
      </c>
      <c r="I18" s="6">
        <v>0</v>
      </c>
      <c r="J18" s="5">
        <f t="shared" si="2"/>
        <v>2510</v>
      </c>
      <c r="K18" s="5">
        <v>1503</v>
      </c>
      <c r="L18" s="5">
        <v>5</v>
      </c>
      <c r="M18" s="5">
        <v>993</v>
      </c>
      <c r="N18" s="5">
        <v>2</v>
      </c>
      <c r="O18" s="5">
        <v>7</v>
      </c>
      <c r="P18" s="5">
        <v>0</v>
      </c>
      <c r="Q18" s="6">
        <v>0</v>
      </c>
      <c r="R18" s="5">
        <f t="shared" si="3"/>
        <v>2511</v>
      </c>
      <c r="S18" s="5">
        <v>1508</v>
      </c>
      <c r="T18" s="5">
        <v>5</v>
      </c>
      <c r="U18" s="5">
        <v>989</v>
      </c>
      <c r="V18" s="5">
        <v>2</v>
      </c>
      <c r="W18" s="5">
        <v>7</v>
      </c>
      <c r="X18" s="5">
        <v>0</v>
      </c>
      <c r="Y18" s="6">
        <v>0</v>
      </c>
      <c r="Z18" s="5">
        <f t="shared" si="4"/>
        <v>2513</v>
      </c>
      <c r="AA18" s="5">
        <v>1511</v>
      </c>
      <c r="AB18" s="5">
        <v>5</v>
      </c>
      <c r="AC18" s="5">
        <v>988</v>
      </c>
      <c r="AD18" s="5">
        <v>2</v>
      </c>
      <c r="AE18" s="5">
        <v>7</v>
      </c>
      <c r="AF18" s="5">
        <v>0</v>
      </c>
      <c r="AG18" s="6">
        <v>0</v>
      </c>
    </row>
    <row r="19" spans="1:33" x14ac:dyDescent="0.3">
      <c r="A19" s="23" t="s">
        <v>22</v>
      </c>
      <c r="B19" s="5">
        <f t="shared" si="1"/>
        <v>5328</v>
      </c>
      <c r="C19" s="5">
        <v>3379</v>
      </c>
      <c r="D19" s="5">
        <v>31</v>
      </c>
      <c r="E19" s="5">
        <v>1747</v>
      </c>
      <c r="F19" s="5">
        <v>5</v>
      </c>
      <c r="G19" s="5">
        <v>160</v>
      </c>
      <c r="H19" s="5">
        <v>0</v>
      </c>
      <c r="I19" s="6">
        <v>6</v>
      </c>
      <c r="J19" s="5">
        <f t="shared" si="2"/>
        <v>5409</v>
      </c>
      <c r="K19" s="5">
        <v>3423</v>
      </c>
      <c r="L19" s="5">
        <v>31</v>
      </c>
      <c r="M19" s="5">
        <v>1782</v>
      </c>
      <c r="N19" s="5">
        <v>7</v>
      </c>
      <c r="O19" s="5">
        <v>160</v>
      </c>
      <c r="P19" s="5">
        <v>0</v>
      </c>
      <c r="Q19" s="6">
        <v>6</v>
      </c>
      <c r="R19" s="5">
        <f t="shared" si="3"/>
        <v>5515</v>
      </c>
      <c r="S19" s="5">
        <v>3490</v>
      </c>
      <c r="T19" s="5">
        <v>30</v>
      </c>
      <c r="U19" s="5">
        <v>1823</v>
      </c>
      <c r="V19" s="5">
        <v>8</v>
      </c>
      <c r="W19" s="5">
        <v>159</v>
      </c>
      <c r="X19" s="5">
        <v>0</v>
      </c>
      <c r="Y19" s="6">
        <v>5</v>
      </c>
      <c r="Z19" s="5">
        <f t="shared" si="4"/>
        <v>5540</v>
      </c>
      <c r="AA19" s="5">
        <v>3509</v>
      </c>
      <c r="AB19" s="5">
        <v>30</v>
      </c>
      <c r="AC19" s="5">
        <v>1830</v>
      </c>
      <c r="AD19" s="5">
        <v>8</v>
      </c>
      <c r="AE19" s="5">
        <v>158</v>
      </c>
      <c r="AF19" s="5">
        <v>0</v>
      </c>
      <c r="AG19" s="6">
        <v>5</v>
      </c>
    </row>
    <row r="20" spans="1:33" x14ac:dyDescent="0.3">
      <c r="A20" s="23" t="s">
        <v>23</v>
      </c>
      <c r="B20" s="5">
        <f t="shared" si="1"/>
        <v>40040</v>
      </c>
      <c r="C20" s="5">
        <v>14354</v>
      </c>
      <c r="D20" s="5">
        <v>68</v>
      </c>
      <c r="E20" s="5">
        <v>22887</v>
      </c>
      <c r="F20" s="5">
        <v>58</v>
      </c>
      <c r="G20" s="5">
        <v>874</v>
      </c>
      <c r="H20" s="5">
        <v>6</v>
      </c>
      <c r="I20" s="6">
        <v>1793</v>
      </c>
      <c r="J20" s="5">
        <f t="shared" si="2"/>
        <v>40431</v>
      </c>
      <c r="K20" s="5">
        <v>14394</v>
      </c>
      <c r="L20" s="5">
        <v>69</v>
      </c>
      <c r="M20" s="5">
        <v>23236</v>
      </c>
      <c r="N20" s="5">
        <v>60</v>
      </c>
      <c r="O20" s="5">
        <v>873</v>
      </c>
      <c r="P20" s="5">
        <v>6</v>
      </c>
      <c r="Q20" s="6">
        <v>1793</v>
      </c>
      <c r="R20" s="5">
        <f t="shared" si="3"/>
        <v>40792</v>
      </c>
      <c r="S20" s="5">
        <v>14447</v>
      </c>
      <c r="T20" s="5">
        <v>67</v>
      </c>
      <c r="U20" s="5">
        <v>23550</v>
      </c>
      <c r="V20" s="5">
        <v>60</v>
      </c>
      <c r="W20" s="5">
        <v>878</v>
      </c>
      <c r="X20" s="5">
        <v>6</v>
      </c>
      <c r="Y20" s="6">
        <v>1784</v>
      </c>
      <c r="Z20" s="5">
        <f t="shared" si="4"/>
        <v>40911</v>
      </c>
      <c r="AA20" s="5">
        <v>14416</v>
      </c>
      <c r="AB20" s="5">
        <v>67</v>
      </c>
      <c r="AC20" s="5">
        <v>23715</v>
      </c>
      <c r="AD20" s="5">
        <v>59</v>
      </c>
      <c r="AE20" s="5">
        <v>879</v>
      </c>
      <c r="AF20" s="5">
        <v>6</v>
      </c>
      <c r="AG20" s="6">
        <v>1769</v>
      </c>
    </row>
    <row r="21" spans="1:33" x14ac:dyDescent="0.3">
      <c r="A21" s="23" t="s">
        <v>24</v>
      </c>
      <c r="B21" s="5">
        <f t="shared" si="1"/>
        <v>9038</v>
      </c>
      <c r="C21" s="5">
        <v>2626</v>
      </c>
      <c r="D21" s="5">
        <v>17</v>
      </c>
      <c r="E21" s="5">
        <v>5799</v>
      </c>
      <c r="F21" s="5">
        <v>19</v>
      </c>
      <c r="G21" s="5">
        <v>134</v>
      </c>
      <c r="H21" s="5">
        <v>13</v>
      </c>
      <c r="I21" s="6">
        <v>430</v>
      </c>
      <c r="J21" s="5">
        <f t="shared" si="2"/>
        <v>9334</v>
      </c>
      <c r="K21" s="5">
        <v>2662</v>
      </c>
      <c r="L21" s="5">
        <v>17</v>
      </c>
      <c r="M21" s="5">
        <v>6063</v>
      </c>
      <c r="N21" s="5">
        <v>19</v>
      </c>
      <c r="O21" s="5">
        <v>135</v>
      </c>
      <c r="P21" s="5">
        <v>12</v>
      </c>
      <c r="Q21" s="6">
        <v>426</v>
      </c>
      <c r="R21" s="5">
        <f t="shared" si="3"/>
        <v>9491</v>
      </c>
      <c r="S21" s="5">
        <v>2681</v>
      </c>
      <c r="T21" s="5">
        <v>17</v>
      </c>
      <c r="U21" s="5">
        <v>6208</v>
      </c>
      <c r="V21" s="5">
        <v>19</v>
      </c>
      <c r="W21" s="5">
        <v>136</v>
      </c>
      <c r="X21" s="5">
        <v>10</v>
      </c>
      <c r="Y21" s="6">
        <v>420</v>
      </c>
      <c r="Z21" s="5">
        <f t="shared" si="4"/>
        <v>9498</v>
      </c>
      <c r="AA21" s="5">
        <v>2690</v>
      </c>
      <c r="AB21" s="5">
        <v>17</v>
      </c>
      <c r="AC21" s="5">
        <v>6210</v>
      </c>
      <c r="AD21" s="5">
        <v>19</v>
      </c>
      <c r="AE21" s="5">
        <v>137</v>
      </c>
      <c r="AF21" s="5">
        <v>10</v>
      </c>
      <c r="AG21" s="6">
        <v>415</v>
      </c>
    </row>
    <row r="22" spans="1:33" ht="28.8" x14ac:dyDescent="0.3">
      <c r="A22" s="23" t="s">
        <v>25</v>
      </c>
      <c r="B22" s="5">
        <f t="shared" si="1"/>
        <v>2918</v>
      </c>
      <c r="C22" s="5">
        <v>17</v>
      </c>
      <c r="D22" s="5">
        <v>3</v>
      </c>
      <c r="E22" s="5">
        <v>46</v>
      </c>
      <c r="F22" s="5">
        <v>1349</v>
      </c>
      <c r="G22" s="5">
        <v>41</v>
      </c>
      <c r="H22" s="5">
        <v>1462</v>
      </c>
      <c r="I22" s="6">
        <v>0</v>
      </c>
      <c r="J22" s="5">
        <f t="shared" si="2"/>
        <v>2918</v>
      </c>
      <c r="K22" s="5">
        <v>17</v>
      </c>
      <c r="L22" s="5">
        <v>3</v>
      </c>
      <c r="M22" s="5">
        <v>46</v>
      </c>
      <c r="N22" s="5">
        <v>1349</v>
      </c>
      <c r="O22" s="5">
        <v>42</v>
      </c>
      <c r="P22" s="5">
        <v>1461</v>
      </c>
      <c r="Q22" s="6">
        <v>0</v>
      </c>
      <c r="R22" s="5">
        <f t="shared" si="3"/>
        <v>2921</v>
      </c>
      <c r="S22" s="5">
        <v>18</v>
      </c>
      <c r="T22" s="5">
        <v>3</v>
      </c>
      <c r="U22" s="5">
        <v>51</v>
      </c>
      <c r="V22" s="5">
        <v>1346</v>
      </c>
      <c r="W22" s="5">
        <v>42</v>
      </c>
      <c r="X22" s="5">
        <v>1461</v>
      </c>
      <c r="Y22" s="6">
        <v>0</v>
      </c>
      <c r="Z22" s="5">
        <f t="shared" si="4"/>
        <v>2919</v>
      </c>
      <c r="AA22" s="5">
        <v>18</v>
      </c>
      <c r="AB22" s="5">
        <v>3</v>
      </c>
      <c r="AC22" s="5">
        <v>51</v>
      </c>
      <c r="AD22" s="5">
        <v>1341</v>
      </c>
      <c r="AE22" s="5">
        <v>43</v>
      </c>
      <c r="AF22" s="5">
        <v>1463</v>
      </c>
      <c r="AG22" s="6">
        <v>0</v>
      </c>
    </row>
    <row r="23" spans="1:33" x14ac:dyDescent="0.3">
      <c r="A23" s="23" t="s">
        <v>26</v>
      </c>
      <c r="B23" s="5">
        <f t="shared" si="1"/>
        <v>8402</v>
      </c>
      <c r="C23" s="5">
        <v>828</v>
      </c>
      <c r="D23" s="5">
        <v>15</v>
      </c>
      <c r="E23" s="5">
        <v>5118</v>
      </c>
      <c r="F23" s="5">
        <v>837</v>
      </c>
      <c r="G23" s="5">
        <v>1155</v>
      </c>
      <c r="H23" s="5">
        <v>201</v>
      </c>
      <c r="I23" s="6">
        <v>248</v>
      </c>
      <c r="J23" s="5">
        <f t="shared" si="2"/>
        <v>8362</v>
      </c>
      <c r="K23" s="5">
        <v>833</v>
      </c>
      <c r="L23" s="5">
        <v>15</v>
      </c>
      <c r="M23" s="5">
        <v>5068</v>
      </c>
      <c r="N23" s="5">
        <v>839</v>
      </c>
      <c r="O23" s="5">
        <v>1157</v>
      </c>
      <c r="P23" s="5">
        <v>200</v>
      </c>
      <c r="Q23" s="6">
        <v>250</v>
      </c>
      <c r="R23" s="5">
        <f t="shared" si="3"/>
        <v>8479</v>
      </c>
      <c r="S23" s="5">
        <v>833</v>
      </c>
      <c r="T23" s="5">
        <v>15</v>
      </c>
      <c r="U23" s="5">
        <v>5159</v>
      </c>
      <c r="V23" s="5">
        <v>839</v>
      </c>
      <c r="W23" s="5">
        <v>1173</v>
      </c>
      <c r="X23" s="5">
        <v>199</v>
      </c>
      <c r="Y23" s="6">
        <v>261</v>
      </c>
      <c r="Z23" s="5">
        <f t="shared" si="4"/>
        <v>8661</v>
      </c>
      <c r="AA23" s="5">
        <v>826</v>
      </c>
      <c r="AB23" s="5">
        <v>15</v>
      </c>
      <c r="AC23" s="5">
        <v>5350</v>
      </c>
      <c r="AD23" s="5">
        <v>839</v>
      </c>
      <c r="AE23" s="5">
        <v>1178</v>
      </c>
      <c r="AF23" s="5">
        <v>199</v>
      </c>
      <c r="AG23" s="6">
        <v>254</v>
      </c>
    </row>
    <row r="24" spans="1:33" x14ac:dyDescent="0.3">
      <c r="A24" s="23" t="s">
        <v>27</v>
      </c>
      <c r="B24" s="5">
        <f t="shared" si="1"/>
        <v>6978</v>
      </c>
      <c r="C24" s="5">
        <v>1268</v>
      </c>
      <c r="D24" s="5">
        <v>9</v>
      </c>
      <c r="E24" s="5">
        <v>3407</v>
      </c>
      <c r="F24" s="5">
        <v>195</v>
      </c>
      <c r="G24" s="5">
        <v>828</v>
      </c>
      <c r="H24" s="5">
        <v>409</v>
      </c>
      <c r="I24" s="6">
        <v>862</v>
      </c>
      <c r="J24" s="5">
        <f t="shared" si="2"/>
        <v>7026</v>
      </c>
      <c r="K24" s="5">
        <v>1276</v>
      </c>
      <c r="L24" s="5">
        <v>9</v>
      </c>
      <c r="M24" s="5">
        <v>3457</v>
      </c>
      <c r="N24" s="5">
        <v>196</v>
      </c>
      <c r="O24" s="5">
        <v>829</v>
      </c>
      <c r="P24" s="5">
        <v>405</v>
      </c>
      <c r="Q24" s="6">
        <v>854</v>
      </c>
      <c r="R24" s="5">
        <f t="shared" si="3"/>
        <v>7086</v>
      </c>
      <c r="S24" s="5">
        <v>1291</v>
      </c>
      <c r="T24" s="5">
        <v>9</v>
      </c>
      <c r="U24" s="5">
        <v>3507</v>
      </c>
      <c r="V24" s="5">
        <v>196</v>
      </c>
      <c r="W24" s="5">
        <v>833</v>
      </c>
      <c r="X24" s="5">
        <v>404</v>
      </c>
      <c r="Y24" s="6">
        <v>846</v>
      </c>
      <c r="Z24" s="5">
        <f t="shared" si="4"/>
        <v>7134</v>
      </c>
      <c r="AA24" s="5">
        <v>1307</v>
      </c>
      <c r="AB24" s="5">
        <v>9</v>
      </c>
      <c r="AC24" s="5">
        <v>3554</v>
      </c>
      <c r="AD24" s="5">
        <v>196</v>
      </c>
      <c r="AE24" s="5">
        <v>828</v>
      </c>
      <c r="AF24" s="5">
        <v>402</v>
      </c>
      <c r="AG24" s="6">
        <v>838</v>
      </c>
    </row>
    <row r="25" spans="1:33" x14ac:dyDescent="0.3">
      <c r="A25" s="23" t="s">
        <v>28</v>
      </c>
      <c r="B25" s="5">
        <f t="shared" si="1"/>
        <v>15876</v>
      </c>
      <c r="C25" s="5">
        <v>850</v>
      </c>
      <c r="D25" s="5">
        <v>10</v>
      </c>
      <c r="E25" s="5">
        <v>4112</v>
      </c>
      <c r="F25" s="5">
        <v>236</v>
      </c>
      <c r="G25" s="5">
        <v>498</v>
      </c>
      <c r="H25" s="5">
        <v>7037</v>
      </c>
      <c r="I25" s="6">
        <v>3133</v>
      </c>
      <c r="J25" s="5">
        <f t="shared" si="2"/>
        <v>15790</v>
      </c>
      <c r="K25" s="5">
        <v>845</v>
      </c>
      <c r="L25" s="5">
        <v>10</v>
      </c>
      <c r="M25" s="5">
        <v>4199</v>
      </c>
      <c r="N25" s="5">
        <v>236</v>
      </c>
      <c r="O25" s="5">
        <v>506</v>
      </c>
      <c r="P25" s="5">
        <v>7009</v>
      </c>
      <c r="Q25" s="6">
        <v>2985</v>
      </c>
      <c r="R25" s="5">
        <f t="shared" si="3"/>
        <v>15979</v>
      </c>
      <c r="S25" s="5">
        <v>843</v>
      </c>
      <c r="T25" s="5">
        <v>10</v>
      </c>
      <c r="U25" s="5">
        <v>4337</v>
      </c>
      <c r="V25" s="5">
        <v>236</v>
      </c>
      <c r="W25" s="5">
        <v>510</v>
      </c>
      <c r="X25" s="5">
        <v>6994</v>
      </c>
      <c r="Y25" s="6">
        <v>3049</v>
      </c>
      <c r="Z25" s="5">
        <f t="shared" si="4"/>
        <v>15988</v>
      </c>
      <c r="AA25" s="5">
        <v>843</v>
      </c>
      <c r="AB25" s="5">
        <v>10</v>
      </c>
      <c r="AC25" s="5">
        <v>4374</v>
      </c>
      <c r="AD25" s="5">
        <v>236</v>
      </c>
      <c r="AE25" s="5">
        <v>511</v>
      </c>
      <c r="AF25" s="5">
        <v>6984</v>
      </c>
      <c r="AG25" s="6">
        <v>3030</v>
      </c>
    </row>
    <row r="26" spans="1:33" x14ac:dyDescent="0.3">
      <c r="A26" s="23" t="s">
        <v>29</v>
      </c>
      <c r="B26" s="5">
        <f t="shared" si="1"/>
        <v>27174</v>
      </c>
      <c r="C26" s="5">
        <v>1065</v>
      </c>
      <c r="D26" s="5">
        <v>17</v>
      </c>
      <c r="E26" s="5">
        <v>7741</v>
      </c>
      <c r="F26" s="5">
        <v>2</v>
      </c>
      <c r="G26" s="5">
        <v>4414</v>
      </c>
      <c r="H26" s="5">
        <v>13934</v>
      </c>
      <c r="I26" s="6">
        <v>1</v>
      </c>
      <c r="J26" s="5">
        <f t="shared" si="2"/>
        <v>27269</v>
      </c>
      <c r="K26" s="5">
        <v>1055</v>
      </c>
      <c r="L26" s="5">
        <v>17</v>
      </c>
      <c r="M26" s="5">
        <v>7880</v>
      </c>
      <c r="N26" s="5">
        <v>2</v>
      </c>
      <c r="O26" s="5">
        <v>4414</v>
      </c>
      <c r="P26" s="5">
        <v>13900</v>
      </c>
      <c r="Q26" s="6">
        <v>1</v>
      </c>
      <c r="R26" s="5">
        <f t="shared" si="3"/>
        <v>27366</v>
      </c>
      <c r="S26" s="5">
        <v>1058</v>
      </c>
      <c r="T26" s="5">
        <v>17</v>
      </c>
      <c r="U26" s="5">
        <v>8009</v>
      </c>
      <c r="V26" s="5">
        <v>2</v>
      </c>
      <c r="W26" s="5">
        <v>4408</v>
      </c>
      <c r="X26" s="5">
        <v>13871</v>
      </c>
      <c r="Y26" s="6">
        <v>1</v>
      </c>
      <c r="Z26" s="5">
        <f t="shared" si="4"/>
        <v>27475</v>
      </c>
      <c r="AA26" s="5">
        <v>1055</v>
      </c>
      <c r="AB26" s="5">
        <v>17</v>
      </c>
      <c r="AC26" s="5">
        <v>8103</v>
      </c>
      <c r="AD26" s="5">
        <v>2</v>
      </c>
      <c r="AE26" s="5">
        <v>4402</v>
      </c>
      <c r="AF26" s="5">
        <v>13895</v>
      </c>
      <c r="AG26" s="6">
        <v>1</v>
      </c>
    </row>
    <row r="27" spans="1:33" ht="28.8" x14ac:dyDescent="0.3">
      <c r="A27" s="23" t="s">
        <v>30</v>
      </c>
      <c r="B27" s="5">
        <f t="shared" si="1"/>
        <v>2</v>
      </c>
      <c r="C27" s="5">
        <v>0</v>
      </c>
      <c r="D27" s="5">
        <v>0</v>
      </c>
      <c r="E27" s="5">
        <v>2</v>
      </c>
      <c r="F27" s="5">
        <v>0</v>
      </c>
      <c r="G27" s="5">
        <v>0</v>
      </c>
      <c r="H27" s="5">
        <v>0</v>
      </c>
      <c r="I27" s="6">
        <v>0</v>
      </c>
      <c r="J27" s="5">
        <f t="shared" si="2"/>
        <v>2</v>
      </c>
      <c r="K27" s="5">
        <v>0</v>
      </c>
      <c r="L27" s="5">
        <v>0</v>
      </c>
      <c r="M27" s="5">
        <v>2</v>
      </c>
      <c r="N27" s="5">
        <v>0</v>
      </c>
      <c r="O27" s="5">
        <v>0</v>
      </c>
      <c r="P27" s="5">
        <v>0</v>
      </c>
      <c r="Q27" s="6">
        <v>0</v>
      </c>
      <c r="R27" s="5">
        <f t="shared" si="3"/>
        <v>2</v>
      </c>
      <c r="S27" s="5">
        <v>0</v>
      </c>
      <c r="T27" s="5">
        <v>0</v>
      </c>
      <c r="U27" s="5">
        <v>2</v>
      </c>
      <c r="V27" s="5">
        <v>0</v>
      </c>
      <c r="W27" s="5">
        <v>0</v>
      </c>
      <c r="X27" s="5">
        <v>0</v>
      </c>
      <c r="Y27" s="6">
        <v>0</v>
      </c>
      <c r="Z27" s="5">
        <f t="shared" si="4"/>
        <v>2</v>
      </c>
      <c r="AA27" s="5">
        <v>0</v>
      </c>
      <c r="AB27" s="5">
        <v>0</v>
      </c>
      <c r="AC27" s="5">
        <v>2</v>
      </c>
      <c r="AD27" s="5">
        <v>0</v>
      </c>
      <c r="AE27" s="5">
        <v>0</v>
      </c>
      <c r="AF27" s="5">
        <v>0</v>
      </c>
      <c r="AG27" s="6">
        <v>0</v>
      </c>
    </row>
    <row r="28" spans="1:33" ht="15" thickBot="1" x14ac:dyDescent="0.35">
      <c r="A28" s="24" t="s">
        <v>31</v>
      </c>
      <c r="B28" s="8">
        <f t="shared" si="1"/>
        <v>9</v>
      </c>
      <c r="C28" s="8">
        <v>0</v>
      </c>
      <c r="D28" s="8">
        <v>0</v>
      </c>
      <c r="E28" s="8">
        <v>1</v>
      </c>
      <c r="F28" s="8">
        <v>0</v>
      </c>
      <c r="G28" s="8">
        <v>2</v>
      </c>
      <c r="H28" s="8">
        <v>6</v>
      </c>
      <c r="I28" s="9">
        <v>0</v>
      </c>
      <c r="J28" s="8">
        <f t="shared" si="2"/>
        <v>9</v>
      </c>
      <c r="K28" s="8">
        <v>0</v>
      </c>
      <c r="L28" s="8">
        <v>0</v>
      </c>
      <c r="M28" s="8">
        <v>1</v>
      </c>
      <c r="N28" s="8">
        <v>0</v>
      </c>
      <c r="O28" s="8">
        <v>2</v>
      </c>
      <c r="P28" s="8">
        <v>6</v>
      </c>
      <c r="Q28" s="9">
        <v>0</v>
      </c>
      <c r="R28" s="8">
        <f t="shared" si="3"/>
        <v>9</v>
      </c>
      <c r="S28" s="8">
        <v>0</v>
      </c>
      <c r="T28" s="8">
        <v>0</v>
      </c>
      <c r="U28" s="8">
        <v>1</v>
      </c>
      <c r="V28" s="8">
        <v>0</v>
      </c>
      <c r="W28" s="8">
        <v>2</v>
      </c>
      <c r="X28" s="8">
        <v>6</v>
      </c>
      <c r="Y28" s="9">
        <v>0</v>
      </c>
      <c r="Z28" s="8">
        <f t="shared" si="4"/>
        <v>9</v>
      </c>
      <c r="AA28" s="8">
        <v>0</v>
      </c>
      <c r="AB28" s="8">
        <v>0</v>
      </c>
      <c r="AC28" s="8">
        <v>1</v>
      </c>
      <c r="AD28" s="8">
        <v>0</v>
      </c>
      <c r="AE28" s="8">
        <v>2</v>
      </c>
      <c r="AF28" s="8">
        <v>6</v>
      </c>
      <c r="AG28" s="9">
        <v>0</v>
      </c>
    </row>
    <row r="29" spans="1:33" x14ac:dyDescent="0.3">
      <c r="A29" s="1" t="s">
        <v>32</v>
      </c>
      <c r="K29" s="7"/>
      <c r="S29" s="7"/>
      <c r="AA29" s="7"/>
    </row>
    <row r="30" spans="1:33" x14ac:dyDescent="0.3">
      <c r="K30" s="7"/>
      <c r="S30" s="7"/>
      <c r="AA30" s="7"/>
    </row>
    <row r="31" spans="1:33" x14ac:dyDescent="0.3">
      <c r="K31" s="7"/>
      <c r="S31" s="7"/>
      <c r="AA31" s="7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Header>&amp;L&amp;G</oddHeader>
    <firstHeader>&amp;L&amp;G</first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F675F-6F4F-4A60-906D-DC72D84691AB}">
  <dimension ref="A2:AG31"/>
  <sheetViews>
    <sheetView zoomScaleNormal="100" workbookViewId="0"/>
  </sheetViews>
  <sheetFormatPr defaultColWidth="9.109375" defaultRowHeight="14.4" x14ac:dyDescent="0.3"/>
  <cols>
    <col min="1" max="1" width="59.6640625" style="1" customWidth="1"/>
    <col min="2" max="2" width="8.6640625" style="1" customWidth="1"/>
    <col min="3" max="3" width="12.6640625" style="1" customWidth="1"/>
    <col min="4" max="4" width="8.109375" style="1" bestFit="1" customWidth="1"/>
    <col min="5" max="5" width="12.6640625" style="1" customWidth="1"/>
    <col min="6" max="6" width="11.6640625" style="1" customWidth="1"/>
    <col min="7" max="7" width="15.33203125" style="1" customWidth="1"/>
    <col min="8" max="8" width="8.6640625" style="1" customWidth="1"/>
    <col min="9" max="9" width="19.6640625" style="1" customWidth="1"/>
    <col min="10" max="11" width="12.6640625" style="1" customWidth="1"/>
    <col min="12" max="12" width="8.5546875" style="1" customWidth="1"/>
    <col min="13" max="13" width="12.6640625" style="1" customWidth="1"/>
    <col min="14" max="14" width="11.6640625" style="1" customWidth="1"/>
    <col min="15" max="15" width="15.33203125" style="1" customWidth="1"/>
    <col min="16" max="16" width="8.6640625" style="1" customWidth="1"/>
    <col min="17" max="17" width="19.6640625" style="1" customWidth="1"/>
    <col min="18" max="19" width="12.6640625" style="1" customWidth="1"/>
    <col min="20" max="20" width="14.6640625" style="1" customWidth="1"/>
    <col min="21" max="21" width="12.6640625" style="1" customWidth="1"/>
    <col min="22" max="22" width="11.6640625" style="1" customWidth="1"/>
    <col min="23" max="23" width="15.33203125" style="1" customWidth="1"/>
    <col min="24" max="24" width="8.6640625" style="1" customWidth="1"/>
    <col min="25" max="25" width="19.6640625" style="1" customWidth="1"/>
    <col min="26" max="26" width="8.5546875" style="1" customWidth="1"/>
    <col min="27" max="27" width="12.6640625" style="1" customWidth="1"/>
    <col min="28" max="28" width="8.5546875" style="1" customWidth="1"/>
    <col min="29" max="29" width="12.6640625" style="1" customWidth="1"/>
    <col min="30" max="30" width="11.6640625" style="1" customWidth="1"/>
    <col min="31" max="31" width="15.33203125" style="1" customWidth="1"/>
    <col min="32" max="32" width="8.6640625" style="1" customWidth="1"/>
    <col min="33" max="33" width="19.6640625" style="1" customWidth="1"/>
    <col min="34" max="16384" width="9.109375" style="1"/>
  </cols>
  <sheetData>
    <row r="2" spans="1:33" x14ac:dyDescent="0.3">
      <c r="A2" s="2" t="str">
        <f>UPPER("Poslovni subjekti v Poslovnem registru Slovenije po področjih dejavnosti SKD in po skupinah, po četrtletjih 2021")</f>
        <v>POSLOVNI SUBJEKTI V POSLOVNEM REGISTRU SLOVENIJE PO PODROČJIH DEJAVNOSTI SKD IN PO SKUPINAH, PO ČETRTLETJIH 2021</v>
      </c>
    </row>
    <row r="3" spans="1:33" x14ac:dyDescent="0.3">
      <c r="A3" s="2"/>
    </row>
    <row r="4" spans="1:33" ht="15" thickBot="1" x14ac:dyDescent="0.35">
      <c r="B4" s="28" t="s">
        <v>87</v>
      </c>
      <c r="C4" s="29"/>
      <c r="D4" s="29"/>
      <c r="E4" s="29"/>
      <c r="F4" s="29"/>
      <c r="G4" s="29"/>
      <c r="H4" s="29"/>
      <c r="I4" s="30"/>
      <c r="J4" s="28" t="s">
        <v>88</v>
      </c>
      <c r="K4" s="29"/>
      <c r="L4" s="29"/>
      <c r="M4" s="29"/>
      <c r="N4" s="29"/>
      <c r="O4" s="29"/>
      <c r="P4" s="29"/>
      <c r="Q4" s="30"/>
      <c r="R4" s="28" t="s">
        <v>89</v>
      </c>
      <c r="S4" s="29"/>
      <c r="T4" s="29"/>
      <c r="U4" s="29"/>
      <c r="V4" s="29"/>
      <c r="W4" s="29"/>
      <c r="X4" s="29"/>
      <c r="Y4" s="30"/>
      <c r="Z4" s="28" t="s">
        <v>90</v>
      </c>
      <c r="AA4" s="29"/>
      <c r="AB4" s="29"/>
      <c r="AC4" s="29"/>
      <c r="AD4" s="29"/>
      <c r="AE4" s="29"/>
      <c r="AF4" s="29"/>
      <c r="AG4" s="30"/>
    </row>
    <row r="5" spans="1:33" ht="72.599999999999994" thickBot="1" x14ac:dyDescent="0.35">
      <c r="A5" s="10" t="s">
        <v>1</v>
      </c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1" t="s">
        <v>9</v>
      </c>
      <c r="J5" s="11" t="s">
        <v>2</v>
      </c>
      <c r="K5" s="11" t="s">
        <v>3</v>
      </c>
      <c r="L5" s="11" t="s">
        <v>4</v>
      </c>
      <c r="M5" s="11" t="s">
        <v>5</v>
      </c>
      <c r="N5" s="11" t="s">
        <v>6</v>
      </c>
      <c r="O5" s="11" t="s">
        <v>7</v>
      </c>
      <c r="P5" s="11" t="s">
        <v>8</v>
      </c>
      <c r="Q5" s="12" t="s">
        <v>9</v>
      </c>
      <c r="R5" s="11" t="s">
        <v>2</v>
      </c>
      <c r="S5" s="11" t="s">
        <v>3</v>
      </c>
      <c r="T5" s="11" t="s">
        <v>4</v>
      </c>
      <c r="U5" s="11" t="s">
        <v>5</v>
      </c>
      <c r="V5" s="11" t="s">
        <v>6</v>
      </c>
      <c r="W5" s="11" t="s">
        <v>7</v>
      </c>
      <c r="X5" s="11" t="s">
        <v>8</v>
      </c>
      <c r="Y5" s="12" t="s">
        <v>9</v>
      </c>
      <c r="Z5" s="11" t="s">
        <v>2</v>
      </c>
      <c r="AA5" s="11" t="s">
        <v>3</v>
      </c>
      <c r="AB5" s="11" t="s">
        <v>4</v>
      </c>
      <c r="AC5" s="11" t="s">
        <v>5</v>
      </c>
      <c r="AD5" s="11" t="s">
        <v>6</v>
      </c>
      <c r="AE5" s="11" t="s">
        <v>7</v>
      </c>
      <c r="AF5" s="11" t="s">
        <v>8</v>
      </c>
      <c r="AG5" s="12" t="s">
        <v>9</v>
      </c>
    </row>
    <row r="6" spans="1:33" ht="15" thickBot="1" x14ac:dyDescent="0.35">
      <c r="A6" s="13">
        <v>1</v>
      </c>
      <c r="B6" s="14" t="s">
        <v>0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5">
        <v>9</v>
      </c>
      <c r="J6" s="14" t="s">
        <v>0</v>
      </c>
      <c r="K6" s="14">
        <v>3</v>
      </c>
      <c r="L6" s="14">
        <v>4</v>
      </c>
      <c r="M6" s="14">
        <v>5</v>
      </c>
      <c r="N6" s="14">
        <v>6</v>
      </c>
      <c r="O6" s="14">
        <v>7</v>
      </c>
      <c r="P6" s="14">
        <v>8</v>
      </c>
      <c r="Q6" s="15">
        <v>9</v>
      </c>
      <c r="R6" s="14" t="s">
        <v>0</v>
      </c>
      <c r="S6" s="14">
        <v>3</v>
      </c>
      <c r="T6" s="14">
        <v>4</v>
      </c>
      <c r="U6" s="14">
        <v>5</v>
      </c>
      <c r="V6" s="14">
        <v>6</v>
      </c>
      <c r="W6" s="14">
        <v>7</v>
      </c>
      <c r="X6" s="14">
        <v>8</v>
      </c>
      <c r="Y6" s="15">
        <v>9</v>
      </c>
      <c r="Z6" s="14" t="s">
        <v>0</v>
      </c>
      <c r="AA6" s="14">
        <v>3</v>
      </c>
      <c r="AB6" s="14">
        <v>4</v>
      </c>
      <c r="AC6" s="14">
        <v>5</v>
      </c>
      <c r="AD6" s="14">
        <v>6</v>
      </c>
      <c r="AE6" s="14">
        <v>7</v>
      </c>
      <c r="AF6" s="14">
        <v>8</v>
      </c>
      <c r="AG6" s="15">
        <v>9</v>
      </c>
    </row>
    <row r="7" spans="1:33" ht="15" thickBot="1" x14ac:dyDescent="0.35">
      <c r="A7" s="16" t="s">
        <v>2</v>
      </c>
      <c r="B7" s="17">
        <f t="shared" ref="B7:AG7" si="0">SUM(B8:B28)</f>
        <v>223189</v>
      </c>
      <c r="C7" s="18">
        <f t="shared" si="0"/>
        <v>73791</v>
      </c>
      <c r="D7" s="18">
        <f t="shared" si="0"/>
        <v>473</v>
      </c>
      <c r="E7" s="18">
        <f t="shared" si="0"/>
        <v>100533</v>
      </c>
      <c r="F7" s="18">
        <f t="shared" si="0"/>
        <v>2755</v>
      </c>
      <c r="G7" s="18">
        <f t="shared" si="0"/>
        <v>8993</v>
      </c>
      <c r="H7" s="18">
        <f t="shared" si="0"/>
        <v>23989</v>
      </c>
      <c r="I7" s="19">
        <f t="shared" si="0"/>
        <v>12655</v>
      </c>
      <c r="J7" s="17">
        <f t="shared" si="0"/>
        <v>226242</v>
      </c>
      <c r="K7" s="18">
        <f t="shared" si="0"/>
        <v>73890</v>
      </c>
      <c r="L7" s="18">
        <f t="shared" si="0"/>
        <v>472</v>
      </c>
      <c r="M7" s="18">
        <f t="shared" si="0"/>
        <v>102950</v>
      </c>
      <c r="N7" s="18">
        <f t="shared" si="0"/>
        <v>2760</v>
      </c>
      <c r="O7" s="18">
        <f t="shared" si="0"/>
        <v>9020</v>
      </c>
      <c r="P7" s="18">
        <f t="shared" si="0"/>
        <v>23811</v>
      </c>
      <c r="Q7" s="19">
        <f t="shared" si="0"/>
        <v>13339</v>
      </c>
      <c r="R7" s="17">
        <f t="shared" si="0"/>
        <v>228162</v>
      </c>
      <c r="S7" s="18">
        <f t="shared" si="0"/>
        <v>74124</v>
      </c>
      <c r="T7" s="18">
        <f t="shared" si="0"/>
        <v>476</v>
      </c>
      <c r="U7" s="18">
        <f t="shared" si="0"/>
        <v>104734</v>
      </c>
      <c r="V7" s="18">
        <f t="shared" si="0"/>
        <v>2761</v>
      </c>
      <c r="W7" s="18">
        <f t="shared" si="0"/>
        <v>9028</v>
      </c>
      <c r="X7" s="18">
        <f t="shared" si="0"/>
        <v>23697</v>
      </c>
      <c r="Y7" s="19">
        <f t="shared" si="0"/>
        <v>13342</v>
      </c>
      <c r="Z7" s="17">
        <f t="shared" si="0"/>
        <v>228795</v>
      </c>
      <c r="AA7" s="18">
        <f t="shared" si="0"/>
        <v>73850</v>
      </c>
      <c r="AB7" s="18">
        <f t="shared" si="0"/>
        <v>475</v>
      </c>
      <c r="AC7" s="18">
        <f t="shared" si="0"/>
        <v>106043</v>
      </c>
      <c r="AD7" s="18">
        <f t="shared" si="0"/>
        <v>2764</v>
      </c>
      <c r="AE7" s="18">
        <f t="shared" si="0"/>
        <v>9027</v>
      </c>
      <c r="AF7" s="18">
        <f t="shared" si="0"/>
        <v>23656</v>
      </c>
      <c r="AG7" s="19">
        <f t="shared" si="0"/>
        <v>12980</v>
      </c>
    </row>
    <row r="8" spans="1:33" x14ac:dyDescent="0.3">
      <c r="A8" s="22" t="s">
        <v>10</v>
      </c>
      <c r="B8" s="3">
        <v>3775</v>
      </c>
      <c r="C8" s="3">
        <v>487</v>
      </c>
      <c r="D8" s="3">
        <v>80</v>
      </c>
      <c r="E8" s="3">
        <v>1091</v>
      </c>
      <c r="F8" s="3">
        <v>1</v>
      </c>
      <c r="G8" s="3">
        <v>499</v>
      </c>
      <c r="H8" s="3">
        <v>513</v>
      </c>
      <c r="I8" s="4">
        <v>1104</v>
      </c>
      <c r="J8" s="3">
        <v>3799</v>
      </c>
      <c r="K8" s="3">
        <v>482</v>
      </c>
      <c r="L8" s="3">
        <v>80</v>
      </c>
      <c r="M8" s="3">
        <v>1122</v>
      </c>
      <c r="N8" s="3">
        <v>1</v>
      </c>
      <c r="O8" s="3">
        <v>499</v>
      </c>
      <c r="P8" s="3">
        <v>513</v>
      </c>
      <c r="Q8" s="4">
        <v>1102</v>
      </c>
      <c r="R8" s="3">
        <v>3798</v>
      </c>
      <c r="S8" s="3">
        <v>477</v>
      </c>
      <c r="T8" s="3">
        <v>78</v>
      </c>
      <c r="U8" s="3">
        <v>1123</v>
      </c>
      <c r="V8" s="3">
        <v>1</v>
      </c>
      <c r="W8" s="3">
        <v>498</v>
      </c>
      <c r="X8" s="3">
        <v>514</v>
      </c>
      <c r="Y8" s="4">
        <v>1107</v>
      </c>
      <c r="Z8" s="3">
        <v>3805</v>
      </c>
      <c r="AA8" s="3">
        <v>473</v>
      </c>
      <c r="AB8" s="3">
        <v>74</v>
      </c>
      <c r="AC8" s="3">
        <v>1121</v>
      </c>
      <c r="AD8" s="3">
        <v>1</v>
      </c>
      <c r="AE8" s="3">
        <v>497</v>
      </c>
      <c r="AF8" s="3">
        <v>514</v>
      </c>
      <c r="AG8" s="4">
        <v>1125</v>
      </c>
    </row>
    <row r="9" spans="1:33" x14ac:dyDescent="0.3">
      <c r="A9" s="23" t="s">
        <v>11</v>
      </c>
      <c r="B9" s="5">
        <v>98</v>
      </c>
      <c r="C9" s="5">
        <v>71</v>
      </c>
      <c r="D9" s="5">
        <v>1</v>
      </c>
      <c r="E9" s="5">
        <v>25</v>
      </c>
      <c r="F9" s="5">
        <v>0</v>
      </c>
      <c r="G9" s="5">
        <v>0</v>
      </c>
      <c r="H9" s="5">
        <v>0</v>
      </c>
      <c r="I9" s="6">
        <v>1</v>
      </c>
      <c r="J9" s="5">
        <v>100</v>
      </c>
      <c r="K9" s="5">
        <v>74</v>
      </c>
      <c r="L9" s="5">
        <v>1</v>
      </c>
      <c r="M9" s="5">
        <v>24</v>
      </c>
      <c r="N9" s="5">
        <v>0</v>
      </c>
      <c r="O9" s="5">
        <v>0</v>
      </c>
      <c r="P9" s="5">
        <v>0</v>
      </c>
      <c r="Q9" s="6">
        <v>1</v>
      </c>
      <c r="R9" s="5">
        <v>99</v>
      </c>
      <c r="S9" s="5">
        <v>73</v>
      </c>
      <c r="T9" s="5">
        <v>1</v>
      </c>
      <c r="U9" s="5">
        <v>24</v>
      </c>
      <c r="V9" s="5">
        <v>0</v>
      </c>
      <c r="W9" s="5">
        <v>0</v>
      </c>
      <c r="X9" s="5">
        <v>0</v>
      </c>
      <c r="Y9" s="6">
        <v>1</v>
      </c>
      <c r="Z9" s="5">
        <v>101</v>
      </c>
      <c r="AA9" s="5">
        <v>72</v>
      </c>
      <c r="AB9" s="5">
        <v>1</v>
      </c>
      <c r="AC9" s="5">
        <v>27</v>
      </c>
      <c r="AD9" s="5">
        <v>0</v>
      </c>
      <c r="AE9" s="5">
        <v>0</v>
      </c>
      <c r="AF9" s="5">
        <v>0</v>
      </c>
      <c r="AG9" s="6">
        <v>1</v>
      </c>
    </row>
    <row r="10" spans="1:33" x14ac:dyDescent="0.3">
      <c r="A10" s="23" t="s">
        <v>13</v>
      </c>
      <c r="B10" s="5">
        <v>21091</v>
      </c>
      <c r="C10" s="5">
        <v>8913</v>
      </c>
      <c r="D10" s="5">
        <v>33</v>
      </c>
      <c r="E10" s="5">
        <v>9892</v>
      </c>
      <c r="F10" s="5">
        <v>4</v>
      </c>
      <c r="G10" s="5">
        <v>44</v>
      </c>
      <c r="H10" s="5">
        <v>0</v>
      </c>
      <c r="I10" s="6">
        <v>2205</v>
      </c>
      <c r="J10" s="5">
        <v>21260</v>
      </c>
      <c r="K10" s="5">
        <v>8923</v>
      </c>
      <c r="L10" s="5">
        <v>32</v>
      </c>
      <c r="M10" s="5">
        <v>10038</v>
      </c>
      <c r="N10" s="5">
        <v>4</v>
      </c>
      <c r="O10" s="5">
        <v>42</v>
      </c>
      <c r="P10" s="5">
        <v>0</v>
      </c>
      <c r="Q10" s="6">
        <v>2221</v>
      </c>
      <c r="R10" s="5">
        <v>21284</v>
      </c>
      <c r="S10" s="5">
        <v>8919</v>
      </c>
      <c r="T10" s="5">
        <v>34</v>
      </c>
      <c r="U10" s="5">
        <v>10044</v>
      </c>
      <c r="V10" s="5">
        <v>4</v>
      </c>
      <c r="W10" s="5">
        <v>42</v>
      </c>
      <c r="X10" s="5">
        <v>0</v>
      </c>
      <c r="Y10" s="6">
        <v>2241</v>
      </c>
      <c r="Z10" s="5">
        <v>21332</v>
      </c>
      <c r="AA10" s="5">
        <v>8927</v>
      </c>
      <c r="AB10" s="5">
        <v>34</v>
      </c>
      <c r="AC10" s="5">
        <v>10069</v>
      </c>
      <c r="AD10" s="5">
        <v>5</v>
      </c>
      <c r="AE10" s="5">
        <v>42</v>
      </c>
      <c r="AF10" s="5">
        <v>0</v>
      </c>
      <c r="AG10" s="6">
        <v>2255</v>
      </c>
    </row>
    <row r="11" spans="1:33" x14ac:dyDescent="0.3">
      <c r="A11" s="23" t="s">
        <v>14</v>
      </c>
      <c r="B11" s="5">
        <v>1479</v>
      </c>
      <c r="C11" s="5">
        <v>649</v>
      </c>
      <c r="D11" s="5">
        <v>5</v>
      </c>
      <c r="E11" s="5">
        <v>381</v>
      </c>
      <c r="F11" s="5">
        <v>0</v>
      </c>
      <c r="G11" s="5">
        <v>2</v>
      </c>
      <c r="H11" s="5">
        <v>0</v>
      </c>
      <c r="I11" s="6">
        <v>442</v>
      </c>
      <c r="J11" s="5">
        <v>1473</v>
      </c>
      <c r="K11" s="5">
        <v>648</v>
      </c>
      <c r="L11" s="5">
        <v>5</v>
      </c>
      <c r="M11" s="5">
        <v>377</v>
      </c>
      <c r="N11" s="5">
        <v>0</v>
      </c>
      <c r="O11" s="5">
        <v>2</v>
      </c>
      <c r="P11" s="5">
        <v>0</v>
      </c>
      <c r="Q11" s="6">
        <v>441</v>
      </c>
      <c r="R11" s="5">
        <v>1462</v>
      </c>
      <c r="S11" s="5">
        <v>648</v>
      </c>
      <c r="T11" s="5">
        <v>5</v>
      </c>
      <c r="U11" s="5">
        <v>369</v>
      </c>
      <c r="V11" s="5">
        <v>0</v>
      </c>
      <c r="W11" s="5">
        <v>2</v>
      </c>
      <c r="X11" s="5">
        <v>0</v>
      </c>
      <c r="Y11" s="6">
        <v>438</v>
      </c>
      <c r="Z11" s="5">
        <v>1453</v>
      </c>
      <c r="AA11" s="5">
        <v>640</v>
      </c>
      <c r="AB11" s="5">
        <v>5</v>
      </c>
      <c r="AC11" s="5">
        <v>364</v>
      </c>
      <c r="AD11" s="5">
        <v>0</v>
      </c>
      <c r="AE11" s="5">
        <v>2</v>
      </c>
      <c r="AF11" s="5">
        <v>0</v>
      </c>
      <c r="AG11" s="6">
        <v>442</v>
      </c>
    </row>
    <row r="12" spans="1:33" x14ac:dyDescent="0.3">
      <c r="A12" s="23" t="s">
        <v>15</v>
      </c>
      <c r="B12" s="5">
        <v>466</v>
      </c>
      <c r="C12" s="5">
        <v>364</v>
      </c>
      <c r="D12" s="5">
        <v>24</v>
      </c>
      <c r="E12" s="5">
        <v>66</v>
      </c>
      <c r="F12" s="5">
        <v>1</v>
      </c>
      <c r="G12" s="5">
        <v>8</v>
      </c>
      <c r="H12" s="5">
        <v>0</v>
      </c>
      <c r="I12" s="6">
        <v>3</v>
      </c>
      <c r="J12" s="5">
        <v>468</v>
      </c>
      <c r="K12" s="5">
        <v>362</v>
      </c>
      <c r="L12" s="5">
        <v>24</v>
      </c>
      <c r="M12" s="5">
        <v>70</v>
      </c>
      <c r="N12" s="5">
        <v>1</v>
      </c>
      <c r="O12" s="5">
        <v>8</v>
      </c>
      <c r="P12" s="5">
        <v>0</v>
      </c>
      <c r="Q12" s="6">
        <v>3</v>
      </c>
      <c r="R12" s="5">
        <v>468</v>
      </c>
      <c r="S12" s="5">
        <v>361</v>
      </c>
      <c r="T12" s="5">
        <v>24</v>
      </c>
      <c r="U12" s="5">
        <v>71</v>
      </c>
      <c r="V12" s="5">
        <v>1</v>
      </c>
      <c r="W12" s="5">
        <v>8</v>
      </c>
      <c r="X12" s="5">
        <v>0</v>
      </c>
      <c r="Y12" s="6">
        <v>3</v>
      </c>
      <c r="Z12" s="5">
        <v>464</v>
      </c>
      <c r="AA12" s="5">
        <v>355</v>
      </c>
      <c r="AB12" s="5">
        <v>24</v>
      </c>
      <c r="AC12" s="5">
        <v>74</v>
      </c>
      <c r="AD12" s="5">
        <v>1</v>
      </c>
      <c r="AE12" s="5">
        <v>7</v>
      </c>
      <c r="AF12" s="5">
        <v>0</v>
      </c>
      <c r="AG12" s="6">
        <v>3</v>
      </c>
    </row>
    <row r="13" spans="1:33" x14ac:dyDescent="0.3">
      <c r="A13" s="23" t="s">
        <v>16</v>
      </c>
      <c r="B13" s="5">
        <v>21994</v>
      </c>
      <c r="C13" s="5">
        <v>8740</v>
      </c>
      <c r="D13" s="5">
        <v>18</v>
      </c>
      <c r="E13" s="5">
        <v>13226</v>
      </c>
      <c r="F13" s="5">
        <v>0</v>
      </c>
      <c r="G13" s="5">
        <v>6</v>
      </c>
      <c r="H13" s="5">
        <v>0</v>
      </c>
      <c r="I13" s="6">
        <v>4</v>
      </c>
      <c r="J13" s="5">
        <v>22339</v>
      </c>
      <c r="K13" s="5">
        <v>8798</v>
      </c>
      <c r="L13" s="5">
        <v>19</v>
      </c>
      <c r="M13" s="5">
        <v>13512</v>
      </c>
      <c r="N13" s="5">
        <v>0</v>
      </c>
      <c r="O13" s="5">
        <v>6</v>
      </c>
      <c r="P13" s="5">
        <v>0</v>
      </c>
      <c r="Q13" s="6">
        <v>4</v>
      </c>
      <c r="R13" s="5">
        <v>22592</v>
      </c>
      <c r="S13" s="5">
        <v>8856</v>
      </c>
      <c r="T13" s="5">
        <v>19</v>
      </c>
      <c r="U13" s="5">
        <v>13708</v>
      </c>
      <c r="V13" s="5">
        <v>0</v>
      </c>
      <c r="W13" s="5">
        <v>5</v>
      </c>
      <c r="X13" s="5">
        <v>0</v>
      </c>
      <c r="Y13" s="6">
        <v>4</v>
      </c>
      <c r="Z13" s="5">
        <v>22693</v>
      </c>
      <c r="AA13" s="5">
        <v>8815</v>
      </c>
      <c r="AB13" s="5">
        <v>19</v>
      </c>
      <c r="AC13" s="5">
        <v>13850</v>
      </c>
      <c r="AD13" s="5">
        <v>0</v>
      </c>
      <c r="AE13" s="5">
        <v>5</v>
      </c>
      <c r="AF13" s="5">
        <v>0</v>
      </c>
      <c r="AG13" s="6">
        <v>4</v>
      </c>
    </row>
    <row r="14" spans="1:33" x14ac:dyDescent="0.3">
      <c r="A14" s="23" t="s">
        <v>17</v>
      </c>
      <c r="B14" s="5">
        <v>27986</v>
      </c>
      <c r="C14" s="5">
        <v>16434</v>
      </c>
      <c r="D14" s="5">
        <v>112</v>
      </c>
      <c r="E14" s="5">
        <v>11241</v>
      </c>
      <c r="F14" s="5">
        <v>26</v>
      </c>
      <c r="G14" s="5">
        <v>39</v>
      </c>
      <c r="H14" s="5">
        <v>1</v>
      </c>
      <c r="I14" s="6">
        <v>133</v>
      </c>
      <c r="J14" s="5">
        <v>27981</v>
      </c>
      <c r="K14" s="5">
        <v>16335</v>
      </c>
      <c r="L14" s="5">
        <v>113</v>
      </c>
      <c r="M14" s="5">
        <v>11335</v>
      </c>
      <c r="N14" s="5">
        <v>26</v>
      </c>
      <c r="O14" s="5">
        <v>39</v>
      </c>
      <c r="P14" s="5">
        <v>1</v>
      </c>
      <c r="Q14" s="6">
        <v>132</v>
      </c>
      <c r="R14" s="5">
        <v>27787</v>
      </c>
      <c r="S14" s="5">
        <v>16215</v>
      </c>
      <c r="T14" s="5">
        <v>110</v>
      </c>
      <c r="U14" s="5">
        <v>11265</v>
      </c>
      <c r="V14" s="5">
        <v>25</v>
      </c>
      <c r="W14" s="5">
        <v>42</v>
      </c>
      <c r="X14" s="5">
        <v>1</v>
      </c>
      <c r="Y14" s="6">
        <v>129</v>
      </c>
      <c r="Z14" s="5">
        <v>27553</v>
      </c>
      <c r="AA14" s="5">
        <v>16047</v>
      </c>
      <c r="AB14" s="5">
        <v>112</v>
      </c>
      <c r="AC14" s="5">
        <v>11194</v>
      </c>
      <c r="AD14" s="5">
        <v>25</v>
      </c>
      <c r="AE14" s="5">
        <v>41</v>
      </c>
      <c r="AF14" s="5">
        <v>1</v>
      </c>
      <c r="AG14" s="6">
        <v>133</v>
      </c>
    </row>
    <row r="15" spans="1:33" x14ac:dyDescent="0.3">
      <c r="A15" s="23" t="s">
        <v>18</v>
      </c>
      <c r="B15" s="5">
        <v>9182</v>
      </c>
      <c r="C15" s="5">
        <v>4232</v>
      </c>
      <c r="D15" s="5">
        <v>5</v>
      </c>
      <c r="E15" s="5">
        <v>4918</v>
      </c>
      <c r="F15" s="5">
        <v>2</v>
      </c>
      <c r="G15" s="5">
        <v>4</v>
      </c>
      <c r="H15" s="5">
        <v>0</v>
      </c>
      <c r="I15" s="6">
        <v>21</v>
      </c>
      <c r="J15" s="5">
        <v>9311</v>
      </c>
      <c r="K15" s="5">
        <v>4247</v>
      </c>
      <c r="L15" s="5">
        <v>5</v>
      </c>
      <c r="M15" s="5">
        <v>5033</v>
      </c>
      <c r="N15" s="5">
        <v>1</v>
      </c>
      <c r="O15" s="5">
        <v>4</v>
      </c>
      <c r="P15" s="5">
        <v>0</v>
      </c>
      <c r="Q15" s="6">
        <v>21</v>
      </c>
      <c r="R15" s="5">
        <v>9423</v>
      </c>
      <c r="S15" s="5">
        <v>4233</v>
      </c>
      <c r="T15" s="5">
        <v>5</v>
      </c>
      <c r="U15" s="5">
        <v>5158</v>
      </c>
      <c r="V15" s="5">
        <v>1</v>
      </c>
      <c r="W15" s="5">
        <v>4</v>
      </c>
      <c r="X15" s="5">
        <v>0</v>
      </c>
      <c r="Y15" s="6">
        <v>22</v>
      </c>
      <c r="Z15" s="5">
        <v>9477</v>
      </c>
      <c r="AA15" s="5">
        <v>4189</v>
      </c>
      <c r="AB15" s="5">
        <v>5</v>
      </c>
      <c r="AC15" s="5">
        <v>5257</v>
      </c>
      <c r="AD15" s="5">
        <v>1</v>
      </c>
      <c r="AE15" s="5">
        <v>4</v>
      </c>
      <c r="AF15" s="5">
        <v>0</v>
      </c>
      <c r="AG15" s="6">
        <v>21</v>
      </c>
    </row>
    <row r="16" spans="1:33" x14ac:dyDescent="0.3">
      <c r="A16" s="23" t="s">
        <v>19</v>
      </c>
      <c r="B16" s="5">
        <v>11802</v>
      </c>
      <c r="C16" s="5">
        <v>3980</v>
      </c>
      <c r="D16" s="5">
        <v>11</v>
      </c>
      <c r="E16" s="5">
        <v>5554</v>
      </c>
      <c r="F16" s="5">
        <v>16</v>
      </c>
      <c r="G16" s="5">
        <v>29</v>
      </c>
      <c r="H16" s="5">
        <v>2</v>
      </c>
      <c r="I16" s="6">
        <v>2210</v>
      </c>
      <c r="J16" s="5">
        <v>12961</v>
      </c>
      <c r="K16" s="5">
        <v>4075</v>
      </c>
      <c r="L16" s="5">
        <v>10</v>
      </c>
      <c r="M16" s="5">
        <v>5846</v>
      </c>
      <c r="N16" s="5">
        <v>16</v>
      </c>
      <c r="O16" s="5">
        <v>29</v>
      </c>
      <c r="P16" s="5">
        <v>2</v>
      </c>
      <c r="Q16" s="6">
        <v>2983</v>
      </c>
      <c r="R16" s="5">
        <v>13692</v>
      </c>
      <c r="S16" s="5">
        <v>4383</v>
      </c>
      <c r="T16" s="5">
        <v>14</v>
      </c>
      <c r="U16" s="5">
        <v>6366</v>
      </c>
      <c r="V16" s="5">
        <v>17</v>
      </c>
      <c r="W16" s="5">
        <v>32</v>
      </c>
      <c r="X16" s="5">
        <v>4</v>
      </c>
      <c r="Y16" s="6">
        <v>2876</v>
      </c>
      <c r="Z16" s="5">
        <v>13304</v>
      </c>
      <c r="AA16" s="5">
        <v>4405</v>
      </c>
      <c r="AB16" s="5">
        <v>15</v>
      </c>
      <c r="AC16" s="5">
        <v>6350</v>
      </c>
      <c r="AD16" s="5">
        <v>17</v>
      </c>
      <c r="AE16" s="5">
        <v>35</v>
      </c>
      <c r="AF16" s="5">
        <v>4</v>
      </c>
      <c r="AG16" s="6">
        <v>2478</v>
      </c>
    </row>
    <row r="17" spans="1:33" x14ac:dyDescent="0.3">
      <c r="A17" s="23" t="s">
        <v>20</v>
      </c>
      <c r="B17" s="5">
        <v>11030</v>
      </c>
      <c r="C17" s="5">
        <v>4207</v>
      </c>
      <c r="D17" s="5">
        <v>11</v>
      </c>
      <c r="E17" s="5">
        <v>6485</v>
      </c>
      <c r="F17" s="5">
        <v>14</v>
      </c>
      <c r="G17" s="5">
        <v>288</v>
      </c>
      <c r="H17" s="5">
        <v>7</v>
      </c>
      <c r="I17" s="6">
        <v>18</v>
      </c>
      <c r="J17" s="5">
        <v>11186</v>
      </c>
      <c r="K17" s="5">
        <v>4218</v>
      </c>
      <c r="L17" s="5">
        <v>11</v>
      </c>
      <c r="M17" s="5">
        <v>6624</v>
      </c>
      <c r="N17" s="5">
        <v>14</v>
      </c>
      <c r="O17" s="5">
        <v>294</v>
      </c>
      <c r="P17" s="5">
        <v>7</v>
      </c>
      <c r="Q17" s="6">
        <v>18</v>
      </c>
      <c r="R17" s="5">
        <v>11308</v>
      </c>
      <c r="S17" s="5">
        <v>4200</v>
      </c>
      <c r="T17" s="5">
        <v>10</v>
      </c>
      <c r="U17" s="5">
        <v>6767</v>
      </c>
      <c r="V17" s="5">
        <v>14</v>
      </c>
      <c r="W17" s="5">
        <v>292</v>
      </c>
      <c r="X17" s="5">
        <v>7</v>
      </c>
      <c r="Y17" s="6">
        <v>18</v>
      </c>
      <c r="Z17" s="5">
        <v>11475</v>
      </c>
      <c r="AA17" s="5">
        <v>4200</v>
      </c>
      <c r="AB17" s="5">
        <v>10</v>
      </c>
      <c r="AC17" s="5">
        <v>6938</v>
      </c>
      <c r="AD17" s="5">
        <v>14</v>
      </c>
      <c r="AE17" s="5">
        <v>288</v>
      </c>
      <c r="AF17" s="5">
        <v>7</v>
      </c>
      <c r="AG17" s="6">
        <v>18</v>
      </c>
    </row>
    <row r="18" spans="1:33" x14ac:dyDescent="0.3">
      <c r="A18" s="23" t="s">
        <v>21</v>
      </c>
      <c r="B18" s="5">
        <v>2490</v>
      </c>
      <c r="C18" s="5">
        <v>1488</v>
      </c>
      <c r="D18" s="5">
        <v>3</v>
      </c>
      <c r="E18" s="5">
        <v>991</v>
      </c>
      <c r="F18" s="5">
        <v>2</v>
      </c>
      <c r="G18" s="5">
        <v>6</v>
      </c>
      <c r="H18" s="5">
        <v>0</v>
      </c>
      <c r="I18" s="6">
        <v>0</v>
      </c>
      <c r="J18" s="5">
        <v>2495</v>
      </c>
      <c r="K18" s="5">
        <v>1497</v>
      </c>
      <c r="L18" s="5">
        <v>4</v>
      </c>
      <c r="M18" s="5">
        <v>986</v>
      </c>
      <c r="N18" s="5">
        <v>2</v>
      </c>
      <c r="O18" s="5">
        <v>6</v>
      </c>
      <c r="P18" s="5">
        <v>0</v>
      </c>
      <c r="Q18" s="6">
        <v>0</v>
      </c>
      <c r="R18" s="5">
        <v>2491</v>
      </c>
      <c r="S18" s="5">
        <v>1498</v>
      </c>
      <c r="T18" s="5">
        <v>4</v>
      </c>
      <c r="U18" s="5">
        <v>981</v>
      </c>
      <c r="V18" s="5">
        <v>2</v>
      </c>
      <c r="W18" s="5">
        <v>6</v>
      </c>
      <c r="X18" s="5">
        <v>0</v>
      </c>
      <c r="Y18" s="6">
        <v>0</v>
      </c>
      <c r="Z18" s="5">
        <v>2493</v>
      </c>
      <c r="AA18" s="5">
        <v>1495</v>
      </c>
      <c r="AB18" s="5">
        <v>4</v>
      </c>
      <c r="AC18" s="5">
        <v>985</v>
      </c>
      <c r="AD18" s="5">
        <v>2</v>
      </c>
      <c r="AE18" s="5">
        <v>7</v>
      </c>
      <c r="AF18" s="5">
        <v>0</v>
      </c>
      <c r="AG18" s="6">
        <v>0</v>
      </c>
    </row>
    <row r="19" spans="1:33" x14ac:dyDescent="0.3">
      <c r="A19" s="23" t="s">
        <v>22</v>
      </c>
      <c r="B19" s="5">
        <v>5003</v>
      </c>
      <c r="C19" s="5">
        <v>3277</v>
      </c>
      <c r="D19" s="5">
        <v>32</v>
      </c>
      <c r="E19" s="5">
        <v>1526</v>
      </c>
      <c r="F19" s="5">
        <v>5</v>
      </c>
      <c r="G19" s="5">
        <v>157</v>
      </c>
      <c r="H19" s="5">
        <v>0</v>
      </c>
      <c r="I19" s="6">
        <v>6</v>
      </c>
      <c r="J19" s="5">
        <v>5122</v>
      </c>
      <c r="K19" s="5">
        <v>3313</v>
      </c>
      <c r="L19" s="5">
        <v>32</v>
      </c>
      <c r="M19" s="5">
        <v>1607</v>
      </c>
      <c r="N19" s="5">
        <v>5</v>
      </c>
      <c r="O19" s="5">
        <v>159</v>
      </c>
      <c r="P19" s="5">
        <v>0</v>
      </c>
      <c r="Q19" s="6">
        <v>6</v>
      </c>
      <c r="R19" s="5">
        <v>5108</v>
      </c>
      <c r="S19" s="5">
        <v>3305</v>
      </c>
      <c r="T19" s="5">
        <v>32</v>
      </c>
      <c r="U19" s="5">
        <v>1603</v>
      </c>
      <c r="V19" s="5">
        <v>5</v>
      </c>
      <c r="W19" s="5">
        <v>158</v>
      </c>
      <c r="X19" s="5">
        <v>0</v>
      </c>
      <c r="Y19" s="6">
        <v>5</v>
      </c>
      <c r="Z19" s="5">
        <v>5194</v>
      </c>
      <c r="AA19" s="5">
        <v>3339</v>
      </c>
      <c r="AB19" s="5">
        <v>31</v>
      </c>
      <c r="AC19" s="5">
        <v>1654</v>
      </c>
      <c r="AD19" s="5">
        <v>5</v>
      </c>
      <c r="AE19" s="5">
        <v>160</v>
      </c>
      <c r="AF19" s="5">
        <v>0</v>
      </c>
      <c r="AG19" s="6">
        <v>5</v>
      </c>
    </row>
    <row r="20" spans="1:33" x14ac:dyDescent="0.3">
      <c r="A20" s="23" t="s">
        <v>23</v>
      </c>
      <c r="B20" s="5">
        <v>38549</v>
      </c>
      <c r="C20" s="5">
        <v>14449</v>
      </c>
      <c r="D20" s="5">
        <v>69</v>
      </c>
      <c r="E20" s="5">
        <v>21270</v>
      </c>
      <c r="F20" s="5">
        <v>57</v>
      </c>
      <c r="G20" s="5">
        <v>891</v>
      </c>
      <c r="H20" s="5">
        <v>7</v>
      </c>
      <c r="I20" s="6">
        <v>1806</v>
      </c>
      <c r="J20" s="5">
        <v>38941</v>
      </c>
      <c r="K20" s="5">
        <v>14392</v>
      </c>
      <c r="L20" s="5">
        <v>67</v>
      </c>
      <c r="M20" s="5">
        <v>21731</v>
      </c>
      <c r="N20" s="5">
        <v>57</v>
      </c>
      <c r="O20" s="5">
        <v>888</v>
      </c>
      <c r="P20" s="5">
        <v>7</v>
      </c>
      <c r="Q20" s="6">
        <v>1799</v>
      </c>
      <c r="R20" s="5">
        <v>39190</v>
      </c>
      <c r="S20" s="5">
        <v>14343</v>
      </c>
      <c r="T20" s="5">
        <v>67</v>
      </c>
      <c r="U20" s="5">
        <v>22033</v>
      </c>
      <c r="V20" s="5">
        <v>55</v>
      </c>
      <c r="W20" s="5">
        <v>889</v>
      </c>
      <c r="X20" s="5">
        <v>6</v>
      </c>
      <c r="Y20" s="6">
        <v>1797</v>
      </c>
      <c r="Z20" s="5">
        <v>39604</v>
      </c>
      <c r="AA20" s="5">
        <v>14265</v>
      </c>
      <c r="AB20" s="5">
        <v>67</v>
      </c>
      <c r="AC20" s="5">
        <v>22539</v>
      </c>
      <c r="AD20" s="5">
        <v>56</v>
      </c>
      <c r="AE20" s="5">
        <v>879</v>
      </c>
      <c r="AF20" s="5">
        <v>6</v>
      </c>
      <c r="AG20" s="6">
        <v>1792</v>
      </c>
    </row>
    <row r="21" spans="1:33" x14ac:dyDescent="0.3">
      <c r="A21" s="23" t="s">
        <v>24</v>
      </c>
      <c r="B21" s="5">
        <v>8406</v>
      </c>
      <c r="C21" s="5">
        <v>2535</v>
      </c>
      <c r="D21" s="5">
        <v>16</v>
      </c>
      <c r="E21" s="5">
        <v>5254</v>
      </c>
      <c r="F21" s="5">
        <v>19</v>
      </c>
      <c r="G21" s="5">
        <v>126</v>
      </c>
      <c r="H21" s="5">
        <v>15</v>
      </c>
      <c r="I21" s="6">
        <v>441</v>
      </c>
      <c r="J21" s="5">
        <v>8623</v>
      </c>
      <c r="K21" s="5">
        <v>2550</v>
      </c>
      <c r="L21" s="5">
        <v>16</v>
      </c>
      <c r="M21" s="5">
        <v>5452</v>
      </c>
      <c r="N21" s="5">
        <v>19</v>
      </c>
      <c r="O21" s="5">
        <v>132</v>
      </c>
      <c r="P21" s="5">
        <v>15</v>
      </c>
      <c r="Q21" s="6">
        <v>439</v>
      </c>
      <c r="R21" s="5">
        <v>8820</v>
      </c>
      <c r="S21" s="5">
        <v>2595</v>
      </c>
      <c r="T21" s="5">
        <v>17</v>
      </c>
      <c r="U21" s="5">
        <v>5604</v>
      </c>
      <c r="V21" s="5">
        <v>19</v>
      </c>
      <c r="W21" s="5">
        <v>133</v>
      </c>
      <c r="X21" s="5">
        <v>15</v>
      </c>
      <c r="Y21" s="6">
        <v>437</v>
      </c>
      <c r="Z21" s="5">
        <v>8878</v>
      </c>
      <c r="AA21" s="5">
        <v>2609</v>
      </c>
      <c r="AB21" s="5">
        <v>17</v>
      </c>
      <c r="AC21" s="5">
        <v>5654</v>
      </c>
      <c r="AD21" s="5">
        <v>18</v>
      </c>
      <c r="AE21" s="5">
        <v>133</v>
      </c>
      <c r="AF21" s="5">
        <v>13</v>
      </c>
      <c r="AG21" s="6">
        <v>434</v>
      </c>
    </row>
    <row r="22" spans="1:33" ht="28.8" x14ac:dyDescent="0.3">
      <c r="A22" s="23" t="s">
        <v>25</v>
      </c>
      <c r="B22" s="5">
        <v>2906</v>
      </c>
      <c r="C22" s="5">
        <v>17</v>
      </c>
      <c r="D22" s="5">
        <v>4</v>
      </c>
      <c r="E22" s="5">
        <v>38</v>
      </c>
      <c r="F22" s="5">
        <v>1343</v>
      </c>
      <c r="G22" s="5">
        <v>42</v>
      </c>
      <c r="H22" s="5">
        <v>1462</v>
      </c>
      <c r="I22" s="6">
        <v>0</v>
      </c>
      <c r="J22" s="5">
        <v>2917</v>
      </c>
      <c r="K22" s="5">
        <v>17</v>
      </c>
      <c r="L22" s="5">
        <v>4</v>
      </c>
      <c r="M22" s="5">
        <v>46</v>
      </c>
      <c r="N22" s="5">
        <v>1345</v>
      </c>
      <c r="O22" s="5">
        <v>42</v>
      </c>
      <c r="P22" s="5">
        <v>1463</v>
      </c>
      <c r="Q22" s="6">
        <v>0</v>
      </c>
      <c r="R22" s="5">
        <v>2918</v>
      </c>
      <c r="S22" s="5">
        <v>17</v>
      </c>
      <c r="T22" s="5">
        <v>4</v>
      </c>
      <c r="U22" s="5">
        <v>47</v>
      </c>
      <c r="V22" s="5">
        <v>1347</v>
      </c>
      <c r="W22" s="5">
        <v>40</v>
      </c>
      <c r="X22" s="5">
        <v>1463</v>
      </c>
      <c r="Y22" s="6">
        <v>0</v>
      </c>
      <c r="Z22" s="5">
        <v>2916</v>
      </c>
      <c r="AA22" s="5">
        <v>17</v>
      </c>
      <c r="AB22" s="5">
        <v>4</v>
      </c>
      <c r="AC22" s="5">
        <v>45</v>
      </c>
      <c r="AD22" s="5">
        <v>1347</v>
      </c>
      <c r="AE22" s="5">
        <v>40</v>
      </c>
      <c r="AF22" s="5">
        <v>1463</v>
      </c>
      <c r="AG22" s="6">
        <v>0</v>
      </c>
    </row>
    <row r="23" spans="1:33" x14ac:dyDescent="0.3">
      <c r="A23" s="23" t="s">
        <v>26</v>
      </c>
      <c r="B23" s="5">
        <v>7890</v>
      </c>
      <c r="C23" s="5">
        <v>813</v>
      </c>
      <c r="D23" s="5">
        <v>15</v>
      </c>
      <c r="E23" s="5">
        <v>4663</v>
      </c>
      <c r="F23" s="5">
        <v>836</v>
      </c>
      <c r="G23" s="5">
        <v>1127</v>
      </c>
      <c r="H23" s="5">
        <v>192</v>
      </c>
      <c r="I23" s="6">
        <v>244</v>
      </c>
      <c r="J23" s="5">
        <v>8020</v>
      </c>
      <c r="K23" s="5">
        <v>819</v>
      </c>
      <c r="L23" s="5">
        <v>15</v>
      </c>
      <c r="M23" s="5">
        <v>4780</v>
      </c>
      <c r="N23" s="5">
        <v>838</v>
      </c>
      <c r="O23" s="5">
        <v>1137</v>
      </c>
      <c r="P23" s="5">
        <v>191</v>
      </c>
      <c r="Q23" s="6">
        <v>240</v>
      </c>
      <c r="R23" s="5">
        <v>8137</v>
      </c>
      <c r="S23" s="5">
        <v>830</v>
      </c>
      <c r="T23" s="5">
        <v>15</v>
      </c>
      <c r="U23" s="5">
        <v>4878</v>
      </c>
      <c r="V23" s="5">
        <v>838</v>
      </c>
      <c r="W23" s="5">
        <v>1141</v>
      </c>
      <c r="X23" s="5">
        <v>195</v>
      </c>
      <c r="Y23" s="6">
        <v>240</v>
      </c>
      <c r="Z23" s="5">
        <v>8298</v>
      </c>
      <c r="AA23" s="5">
        <v>827</v>
      </c>
      <c r="AB23" s="5">
        <v>16</v>
      </c>
      <c r="AC23" s="5">
        <v>5013</v>
      </c>
      <c r="AD23" s="5">
        <v>838</v>
      </c>
      <c r="AE23" s="5">
        <v>1155</v>
      </c>
      <c r="AF23" s="5">
        <v>201</v>
      </c>
      <c r="AG23" s="6">
        <v>248</v>
      </c>
    </row>
    <row r="24" spans="1:33" x14ac:dyDescent="0.3">
      <c r="A24" s="23" t="s">
        <v>27</v>
      </c>
      <c r="B24" s="5">
        <v>6208</v>
      </c>
      <c r="C24" s="5">
        <v>1243</v>
      </c>
      <c r="D24" s="5">
        <v>10</v>
      </c>
      <c r="E24" s="5">
        <v>2650</v>
      </c>
      <c r="F24" s="5">
        <v>196</v>
      </c>
      <c r="G24" s="5">
        <v>795</v>
      </c>
      <c r="H24" s="5">
        <v>416</v>
      </c>
      <c r="I24" s="6">
        <v>898</v>
      </c>
      <c r="J24" s="5">
        <v>6416</v>
      </c>
      <c r="K24" s="5">
        <v>1248</v>
      </c>
      <c r="L24" s="5">
        <v>10</v>
      </c>
      <c r="M24" s="5">
        <v>2854</v>
      </c>
      <c r="N24" s="5">
        <v>196</v>
      </c>
      <c r="O24" s="5">
        <v>806</v>
      </c>
      <c r="P24" s="5">
        <v>413</v>
      </c>
      <c r="Q24" s="6">
        <v>889</v>
      </c>
      <c r="R24" s="5">
        <v>6567</v>
      </c>
      <c r="S24" s="5">
        <v>1258</v>
      </c>
      <c r="T24" s="5">
        <v>10</v>
      </c>
      <c r="U24" s="5">
        <v>2995</v>
      </c>
      <c r="V24" s="5">
        <v>195</v>
      </c>
      <c r="W24" s="5">
        <v>813</v>
      </c>
      <c r="X24" s="5">
        <v>410</v>
      </c>
      <c r="Y24" s="6">
        <v>886</v>
      </c>
      <c r="Z24" s="5">
        <v>6777</v>
      </c>
      <c r="AA24" s="5">
        <v>1261</v>
      </c>
      <c r="AB24" s="5">
        <v>10</v>
      </c>
      <c r="AC24" s="5">
        <v>3205</v>
      </c>
      <c r="AD24" s="5">
        <v>195</v>
      </c>
      <c r="AE24" s="5">
        <v>818</v>
      </c>
      <c r="AF24" s="5">
        <v>407</v>
      </c>
      <c r="AG24" s="6">
        <v>881</v>
      </c>
    </row>
    <row r="25" spans="1:33" x14ac:dyDescent="0.3">
      <c r="A25" s="23" t="s">
        <v>28</v>
      </c>
      <c r="B25" s="5">
        <v>15525</v>
      </c>
      <c r="C25" s="5">
        <v>820</v>
      </c>
      <c r="D25" s="5">
        <v>10</v>
      </c>
      <c r="E25" s="5">
        <v>3767</v>
      </c>
      <c r="F25" s="5">
        <v>230</v>
      </c>
      <c r="G25" s="5">
        <v>489</v>
      </c>
      <c r="H25" s="5">
        <v>7091</v>
      </c>
      <c r="I25" s="6">
        <v>3118</v>
      </c>
      <c r="J25" s="5">
        <v>15487</v>
      </c>
      <c r="K25" s="5">
        <v>822</v>
      </c>
      <c r="L25" s="5">
        <v>10</v>
      </c>
      <c r="M25" s="5">
        <v>3857</v>
      </c>
      <c r="N25" s="5">
        <v>232</v>
      </c>
      <c r="O25" s="5">
        <v>486</v>
      </c>
      <c r="P25" s="5">
        <v>7041</v>
      </c>
      <c r="Q25" s="6">
        <v>3039</v>
      </c>
      <c r="R25" s="5">
        <v>15788</v>
      </c>
      <c r="S25" s="5">
        <v>849</v>
      </c>
      <c r="T25" s="5">
        <v>11</v>
      </c>
      <c r="U25" s="5">
        <v>4023</v>
      </c>
      <c r="V25" s="5">
        <v>235</v>
      </c>
      <c r="W25" s="5">
        <v>492</v>
      </c>
      <c r="X25" s="5">
        <v>7041</v>
      </c>
      <c r="Y25" s="6">
        <v>3137</v>
      </c>
      <c r="Z25" s="5">
        <v>15844</v>
      </c>
      <c r="AA25" s="5">
        <v>845</v>
      </c>
      <c r="AB25" s="5">
        <v>11</v>
      </c>
      <c r="AC25" s="5">
        <v>4068</v>
      </c>
      <c r="AD25" s="5">
        <v>237</v>
      </c>
      <c r="AE25" s="5">
        <v>491</v>
      </c>
      <c r="AF25" s="5">
        <v>7053</v>
      </c>
      <c r="AG25" s="6">
        <v>3139</v>
      </c>
    </row>
    <row r="26" spans="1:33" x14ac:dyDescent="0.3">
      <c r="A26" s="23" t="s">
        <v>29</v>
      </c>
      <c r="B26" s="5">
        <v>27298</v>
      </c>
      <c r="C26" s="5">
        <v>1071</v>
      </c>
      <c r="D26" s="5">
        <v>14</v>
      </c>
      <c r="E26" s="5">
        <v>7493</v>
      </c>
      <c r="F26" s="5">
        <v>3</v>
      </c>
      <c r="G26" s="5">
        <v>4439</v>
      </c>
      <c r="H26" s="5">
        <v>14277</v>
      </c>
      <c r="I26" s="6">
        <v>1</v>
      </c>
      <c r="J26" s="5">
        <v>27332</v>
      </c>
      <c r="K26" s="5">
        <v>1069</v>
      </c>
      <c r="L26" s="5">
        <v>14</v>
      </c>
      <c r="M26" s="5">
        <v>7654</v>
      </c>
      <c r="N26" s="5">
        <v>3</v>
      </c>
      <c r="O26" s="5">
        <v>4439</v>
      </c>
      <c r="P26" s="5">
        <v>14152</v>
      </c>
      <c r="Q26" s="6">
        <v>1</v>
      </c>
      <c r="R26" s="5">
        <v>27220</v>
      </c>
      <c r="S26" s="5">
        <v>1064</v>
      </c>
      <c r="T26" s="5">
        <v>16</v>
      </c>
      <c r="U26" s="5">
        <v>7673</v>
      </c>
      <c r="V26" s="5">
        <v>2</v>
      </c>
      <c r="W26" s="5">
        <v>4429</v>
      </c>
      <c r="X26" s="5">
        <v>14035</v>
      </c>
      <c r="Y26" s="6">
        <v>1</v>
      </c>
      <c r="Z26" s="5">
        <v>27124</v>
      </c>
      <c r="AA26" s="5">
        <v>1069</v>
      </c>
      <c r="AB26" s="5">
        <v>16</v>
      </c>
      <c r="AC26" s="5">
        <v>7634</v>
      </c>
      <c r="AD26" s="5">
        <v>2</v>
      </c>
      <c r="AE26" s="5">
        <v>4421</v>
      </c>
      <c r="AF26" s="5">
        <v>13981</v>
      </c>
      <c r="AG26" s="6">
        <v>1</v>
      </c>
    </row>
    <row r="27" spans="1:33" ht="28.8" x14ac:dyDescent="0.3">
      <c r="A27" s="23" t="s">
        <v>30</v>
      </c>
      <c r="B27" s="5">
        <v>2</v>
      </c>
      <c r="C27" s="5">
        <v>1</v>
      </c>
      <c r="D27" s="5">
        <v>0</v>
      </c>
      <c r="E27" s="5">
        <v>1</v>
      </c>
      <c r="F27" s="5">
        <v>0</v>
      </c>
      <c r="G27" s="5">
        <v>0</v>
      </c>
      <c r="H27" s="5">
        <v>0</v>
      </c>
      <c r="I27" s="6">
        <v>0</v>
      </c>
      <c r="J27" s="5">
        <v>2</v>
      </c>
      <c r="K27" s="5">
        <v>1</v>
      </c>
      <c r="L27" s="5">
        <v>0</v>
      </c>
      <c r="M27" s="5">
        <v>1</v>
      </c>
      <c r="N27" s="5">
        <v>0</v>
      </c>
      <c r="O27" s="5">
        <v>0</v>
      </c>
      <c r="P27" s="5">
        <v>0</v>
      </c>
      <c r="Q27" s="6">
        <v>0</v>
      </c>
      <c r="R27" s="5">
        <v>1</v>
      </c>
      <c r="S27" s="5">
        <v>0</v>
      </c>
      <c r="T27" s="5">
        <v>0</v>
      </c>
      <c r="U27" s="5">
        <v>1</v>
      </c>
      <c r="V27" s="5">
        <v>0</v>
      </c>
      <c r="W27" s="5">
        <v>0</v>
      </c>
      <c r="X27" s="5">
        <v>0</v>
      </c>
      <c r="Y27" s="6">
        <v>0</v>
      </c>
      <c r="Z27" s="5">
        <v>1</v>
      </c>
      <c r="AA27" s="5">
        <v>0</v>
      </c>
      <c r="AB27" s="5">
        <v>0</v>
      </c>
      <c r="AC27" s="5">
        <v>1</v>
      </c>
      <c r="AD27" s="5">
        <v>0</v>
      </c>
      <c r="AE27" s="5">
        <v>0</v>
      </c>
      <c r="AF27" s="5">
        <v>0</v>
      </c>
      <c r="AG27" s="6">
        <v>0</v>
      </c>
    </row>
    <row r="28" spans="1:33" ht="15" thickBot="1" x14ac:dyDescent="0.35">
      <c r="A28" s="24" t="s">
        <v>31</v>
      </c>
      <c r="B28" s="8">
        <v>9</v>
      </c>
      <c r="C28" s="8">
        <v>0</v>
      </c>
      <c r="D28" s="8">
        <v>0</v>
      </c>
      <c r="E28" s="8">
        <v>1</v>
      </c>
      <c r="F28" s="8">
        <v>0</v>
      </c>
      <c r="G28" s="8">
        <v>2</v>
      </c>
      <c r="H28" s="8">
        <v>6</v>
      </c>
      <c r="I28" s="9">
        <v>0</v>
      </c>
      <c r="J28" s="8">
        <v>9</v>
      </c>
      <c r="K28" s="8">
        <v>0</v>
      </c>
      <c r="L28" s="8">
        <v>0</v>
      </c>
      <c r="M28" s="8">
        <v>1</v>
      </c>
      <c r="N28" s="8">
        <v>0</v>
      </c>
      <c r="O28" s="8">
        <v>2</v>
      </c>
      <c r="P28" s="8">
        <v>6</v>
      </c>
      <c r="Q28" s="9">
        <v>0</v>
      </c>
      <c r="R28" s="8">
        <v>9</v>
      </c>
      <c r="S28" s="8">
        <v>0</v>
      </c>
      <c r="T28" s="8">
        <v>0</v>
      </c>
      <c r="U28" s="8">
        <v>1</v>
      </c>
      <c r="V28" s="8">
        <v>0</v>
      </c>
      <c r="W28" s="8">
        <v>2</v>
      </c>
      <c r="X28" s="8">
        <v>6</v>
      </c>
      <c r="Y28" s="9">
        <v>0</v>
      </c>
      <c r="Z28" s="8">
        <v>9</v>
      </c>
      <c r="AA28" s="8">
        <v>0</v>
      </c>
      <c r="AB28" s="8">
        <v>0</v>
      </c>
      <c r="AC28" s="8">
        <v>1</v>
      </c>
      <c r="AD28" s="8">
        <v>0</v>
      </c>
      <c r="AE28" s="8">
        <v>2</v>
      </c>
      <c r="AF28" s="8">
        <v>6</v>
      </c>
      <c r="AG28" s="9">
        <v>0</v>
      </c>
    </row>
    <row r="29" spans="1:33" x14ac:dyDescent="0.3">
      <c r="A29" s="1" t="s">
        <v>32</v>
      </c>
      <c r="K29" s="7"/>
      <c r="S29" s="7"/>
      <c r="AA29" s="7"/>
    </row>
    <row r="30" spans="1:33" x14ac:dyDescent="0.3">
      <c r="K30" s="7"/>
      <c r="S30" s="7"/>
      <c r="AA30" s="7"/>
    </row>
    <row r="31" spans="1:33" x14ac:dyDescent="0.3">
      <c r="K31" s="7"/>
      <c r="S31" s="7"/>
      <c r="AA31" s="7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Header>&amp;L&amp;G</oddHeader>
    <firstHeader>&amp;L&amp;G</first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743C-C3D7-4E60-884F-CBF640D9C5A0}">
  <dimension ref="A2:AG31"/>
  <sheetViews>
    <sheetView zoomScaleNormal="100" workbookViewId="0"/>
  </sheetViews>
  <sheetFormatPr defaultColWidth="9.109375" defaultRowHeight="14.4" x14ac:dyDescent="0.3"/>
  <cols>
    <col min="1" max="1" width="59.6640625" style="1" customWidth="1"/>
    <col min="2" max="2" width="8.6640625" style="1" customWidth="1"/>
    <col min="3" max="3" width="12.6640625" style="1" customWidth="1"/>
    <col min="4" max="4" width="8.109375" style="1" bestFit="1" customWidth="1"/>
    <col min="5" max="5" width="12.6640625" style="1" customWidth="1"/>
    <col min="6" max="6" width="11.6640625" style="1" customWidth="1"/>
    <col min="7" max="7" width="15.33203125" style="1" customWidth="1"/>
    <col min="8" max="8" width="8.6640625" style="1" customWidth="1"/>
    <col min="9" max="9" width="19.6640625" style="1" customWidth="1"/>
    <col min="10" max="11" width="12.6640625" style="1" customWidth="1"/>
    <col min="12" max="12" width="8.5546875" style="1" customWidth="1"/>
    <col min="13" max="13" width="12.6640625" style="1" customWidth="1"/>
    <col min="14" max="14" width="11.6640625" style="1" customWidth="1"/>
    <col min="15" max="15" width="15.33203125" style="1" customWidth="1"/>
    <col min="16" max="16" width="8.6640625" style="1" customWidth="1"/>
    <col min="17" max="17" width="19.6640625" style="1" customWidth="1"/>
    <col min="18" max="19" width="12.6640625" style="1" customWidth="1"/>
    <col min="20" max="20" width="14.6640625" style="1" customWidth="1"/>
    <col min="21" max="21" width="12.6640625" style="1" customWidth="1"/>
    <col min="22" max="22" width="11.6640625" style="1" customWidth="1"/>
    <col min="23" max="23" width="15.33203125" style="1" customWidth="1"/>
    <col min="24" max="24" width="8.6640625" style="1" customWidth="1"/>
    <col min="25" max="25" width="19.6640625" style="1" customWidth="1"/>
    <col min="26" max="26" width="8.5546875" style="1" customWidth="1"/>
    <col min="27" max="27" width="12.6640625" style="1" customWidth="1"/>
    <col min="28" max="28" width="8.5546875" style="1" customWidth="1"/>
    <col min="29" max="29" width="12.6640625" style="1" customWidth="1"/>
    <col min="30" max="30" width="11.6640625" style="1" customWidth="1"/>
    <col min="31" max="31" width="15.33203125" style="1" customWidth="1"/>
    <col min="32" max="32" width="8.6640625" style="1" customWidth="1"/>
    <col min="33" max="33" width="19.6640625" style="1" customWidth="1"/>
    <col min="34" max="16384" width="9.109375" style="1"/>
  </cols>
  <sheetData>
    <row r="2" spans="1:33" x14ac:dyDescent="0.3">
      <c r="A2" s="2" t="str">
        <f>UPPER("Poslovni subjekti v Poslovnem registru Slovenije po področjih dejavnosti SKD in po skupinah, po četrtletjih 2020")</f>
        <v>POSLOVNI SUBJEKTI V POSLOVNEM REGISTRU SLOVENIJE PO PODROČJIH DEJAVNOSTI SKD IN PO SKUPINAH, PO ČETRTLETJIH 2020</v>
      </c>
    </row>
    <row r="3" spans="1:33" x14ac:dyDescent="0.3">
      <c r="A3" s="2"/>
    </row>
    <row r="4" spans="1:33" ht="15" thickBot="1" x14ac:dyDescent="0.35">
      <c r="B4" s="28" t="s">
        <v>35</v>
      </c>
      <c r="C4" s="29"/>
      <c r="D4" s="29"/>
      <c r="E4" s="29"/>
      <c r="F4" s="29"/>
      <c r="G4" s="29"/>
      <c r="H4" s="29"/>
      <c r="I4" s="30"/>
      <c r="J4" s="28" t="s">
        <v>36</v>
      </c>
      <c r="K4" s="29"/>
      <c r="L4" s="29"/>
      <c r="M4" s="29"/>
      <c r="N4" s="29"/>
      <c r="O4" s="29"/>
      <c r="P4" s="29"/>
      <c r="Q4" s="30"/>
      <c r="R4" s="28" t="s">
        <v>37</v>
      </c>
      <c r="S4" s="29"/>
      <c r="T4" s="29"/>
      <c r="U4" s="29"/>
      <c r="V4" s="29"/>
      <c r="W4" s="29"/>
      <c r="X4" s="29"/>
      <c r="Y4" s="30"/>
      <c r="Z4" s="28" t="s">
        <v>38</v>
      </c>
      <c r="AA4" s="29"/>
      <c r="AB4" s="29"/>
      <c r="AC4" s="29"/>
      <c r="AD4" s="29"/>
      <c r="AE4" s="29"/>
      <c r="AF4" s="29"/>
      <c r="AG4" s="30"/>
    </row>
    <row r="5" spans="1:33" ht="72.599999999999994" thickBot="1" x14ac:dyDescent="0.35">
      <c r="A5" s="10" t="s">
        <v>1</v>
      </c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1" t="s">
        <v>9</v>
      </c>
      <c r="J5" s="11" t="s">
        <v>2</v>
      </c>
      <c r="K5" s="11" t="s">
        <v>3</v>
      </c>
      <c r="L5" s="11" t="s">
        <v>4</v>
      </c>
      <c r="M5" s="11" t="s">
        <v>5</v>
      </c>
      <c r="N5" s="11" t="s">
        <v>6</v>
      </c>
      <c r="O5" s="11" t="s">
        <v>7</v>
      </c>
      <c r="P5" s="11" t="s">
        <v>8</v>
      </c>
      <c r="Q5" s="12" t="s">
        <v>9</v>
      </c>
      <c r="R5" s="11" t="s">
        <v>2</v>
      </c>
      <c r="S5" s="11" t="s">
        <v>3</v>
      </c>
      <c r="T5" s="11" t="s">
        <v>4</v>
      </c>
      <c r="U5" s="11" t="s">
        <v>5</v>
      </c>
      <c r="V5" s="11" t="s">
        <v>6</v>
      </c>
      <c r="W5" s="11" t="s">
        <v>7</v>
      </c>
      <c r="X5" s="11" t="s">
        <v>8</v>
      </c>
      <c r="Y5" s="12" t="s">
        <v>9</v>
      </c>
      <c r="Z5" s="11" t="s">
        <v>2</v>
      </c>
      <c r="AA5" s="11" t="s">
        <v>3</v>
      </c>
      <c r="AB5" s="11" t="s">
        <v>4</v>
      </c>
      <c r="AC5" s="11" t="s">
        <v>5</v>
      </c>
      <c r="AD5" s="11" t="s">
        <v>6</v>
      </c>
      <c r="AE5" s="11" t="s">
        <v>7</v>
      </c>
      <c r="AF5" s="11" t="s">
        <v>8</v>
      </c>
      <c r="AG5" s="12" t="s">
        <v>9</v>
      </c>
    </row>
    <row r="6" spans="1:33" ht="15" thickBot="1" x14ac:dyDescent="0.35">
      <c r="A6" s="13">
        <v>1</v>
      </c>
      <c r="B6" s="14" t="s">
        <v>0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5">
        <v>9</v>
      </c>
      <c r="J6" s="14" t="s">
        <v>0</v>
      </c>
      <c r="K6" s="14">
        <v>3</v>
      </c>
      <c r="L6" s="14">
        <v>4</v>
      </c>
      <c r="M6" s="14">
        <v>5</v>
      </c>
      <c r="N6" s="14">
        <v>6</v>
      </c>
      <c r="O6" s="14">
        <v>7</v>
      </c>
      <c r="P6" s="14">
        <v>8</v>
      </c>
      <c r="Q6" s="15">
        <v>9</v>
      </c>
      <c r="R6" s="14" t="s">
        <v>0</v>
      </c>
      <c r="S6" s="14">
        <v>3</v>
      </c>
      <c r="T6" s="14">
        <v>4</v>
      </c>
      <c r="U6" s="14">
        <v>5</v>
      </c>
      <c r="V6" s="14">
        <v>6</v>
      </c>
      <c r="W6" s="14">
        <v>7</v>
      </c>
      <c r="X6" s="14">
        <v>8</v>
      </c>
      <c r="Y6" s="15">
        <v>9</v>
      </c>
      <c r="Z6" s="14" t="s">
        <v>0</v>
      </c>
      <c r="AA6" s="14">
        <v>3</v>
      </c>
      <c r="AB6" s="14">
        <v>4</v>
      </c>
      <c r="AC6" s="14">
        <v>5</v>
      </c>
      <c r="AD6" s="14">
        <v>6</v>
      </c>
      <c r="AE6" s="14">
        <v>7</v>
      </c>
      <c r="AF6" s="14">
        <v>8</v>
      </c>
      <c r="AG6" s="15">
        <v>9</v>
      </c>
    </row>
    <row r="7" spans="1:33" ht="15" thickBot="1" x14ac:dyDescent="0.35">
      <c r="A7" s="16" t="s">
        <v>2</v>
      </c>
      <c r="B7" s="17">
        <v>220490</v>
      </c>
      <c r="C7" s="18">
        <v>73481</v>
      </c>
      <c r="D7" s="18">
        <v>474</v>
      </c>
      <c r="E7" s="18">
        <v>98077</v>
      </c>
      <c r="F7" s="18">
        <v>2762</v>
      </c>
      <c r="G7" s="18">
        <v>8901</v>
      </c>
      <c r="H7" s="18">
        <v>24170</v>
      </c>
      <c r="I7" s="19">
        <v>12625</v>
      </c>
      <c r="J7" s="17">
        <v>220107</v>
      </c>
      <c r="K7" s="18">
        <v>73622</v>
      </c>
      <c r="L7" s="18">
        <v>476</v>
      </c>
      <c r="M7" s="18">
        <v>97130</v>
      </c>
      <c r="N7" s="18">
        <v>2761</v>
      </c>
      <c r="O7" s="18">
        <v>8933</v>
      </c>
      <c r="P7" s="18">
        <v>24157</v>
      </c>
      <c r="Q7" s="19">
        <v>13028</v>
      </c>
      <c r="R7" s="17">
        <v>221712</v>
      </c>
      <c r="S7" s="18">
        <v>73589</v>
      </c>
      <c r="T7" s="18">
        <v>476</v>
      </c>
      <c r="U7" s="18">
        <v>98620</v>
      </c>
      <c r="V7" s="18">
        <v>2757</v>
      </c>
      <c r="W7" s="18">
        <v>8961</v>
      </c>
      <c r="X7" s="18">
        <v>24065</v>
      </c>
      <c r="Y7" s="19">
        <v>13244</v>
      </c>
      <c r="Z7" s="17">
        <v>221711</v>
      </c>
      <c r="AA7" s="18">
        <v>73695</v>
      </c>
      <c r="AB7" s="18">
        <v>476</v>
      </c>
      <c r="AC7" s="18">
        <v>99044</v>
      </c>
      <c r="AD7" s="18">
        <v>2756</v>
      </c>
      <c r="AE7" s="18">
        <v>8990</v>
      </c>
      <c r="AF7" s="18">
        <v>24059</v>
      </c>
      <c r="AG7" s="19">
        <v>12691</v>
      </c>
    </row>
    <row r="8" spans="1:33" x14ac:dyDescent="0.3">
      <c r="A8" s="22" t="s">
        <v>10</v>
      </c>
      <c r="B8" s="3">
        <v>3699</v>
      </c>
      <c r="C8" s="3">
        <v>494</v>
      </c>
      <c r="D8" s="3">
        <v>84</v>
      </c>
      <c r="E8" s="3">
        <v>1069</v>
      </c>
      <c r="F8" s="3">
        <v>1</v>
      </c>
      <c r="G8" s="3">
        <v>499</v>
      </c>
      <c r="H8" s="3">
        <v>512</v>
      </c>
      <c r="I8" s="4">
        <v>1040</v>
      </c>
      <c r="J8" s="3">
        <v>3694</v>
      </c>
      <c r="K8" s="3">
        <v>494</v>
      </c>
      <c r="L8" s="3">
        <v>83</v>
      </c>
      <c r="M8" s="3">
        <v>1062</v>
      </c>
      <c r="N8" s="3">
        <v>1</v>
      </c>
      <c r="O8" s="3">
        <v>498</v>
      </c>
      <c r="P8" s="3">
        <v>512</v>
      </c>
      <c r="Q8" s="4">
        <v>1044</v>
      </c>
      <c r="R8" s="3">
        <v>3752</v>
      </c>
      <c r="S8" s="3">
        <v>491</v>
      </c>
      <c r="T8" s="3">
        <v>83</v>
      </c>
      <c r="U8" s="3">
        <v>1062</v>
      </c>
      <c r="V8" s="3">
        <v>1</v>
      </c>
      <c r="W8" s="3">
        <v>498</v>
      </c>
      <c r="X8" s="3">
        <v>512</v>
      </c>
      <c r="Y8" s="4">
        <v>1105</v>
      </c>
      <c r="Z8" s="3">
        <v>3745</v>
      </c>
      <c r="AA8" s="3">
        <v>487</v>
      </c>
      <c r="AB8" s="3">
        <v>80</v>
      </c>
      <c r="AC8" s="3">
        <v>1063</v>
      </c>
      <c r="AD8" s="3">
        <v>1</v>
      </c>
      <c r="AE8" s="3">
        <v>499</v>
      </c>
      <c r="AF8" s="3">
        <v>513</v>
      </c>
      <c r="AG8" s="4">
        <v>1102</v>
      </c>
    </row>
    <row r="9" spans="1:33" x14ac:dyDescent="0.3">
      <c r="A9" s="23" t="s">
        <v>11</v>
      </c>
      <c r="B9" s="5">
        <v>102</v>
      </c>
      <c r="C9" s="5">
        <v>73</v>
      </c>
      <c r="D9" s="5">
        <v>1</v>
      </c>
      <c r="E9" s="5">
        <v>27</v>
      </c>
      <c r="F9" s="5" t="s">
        <v>12</v>
      </c>
      <c r="G9" s="5" t="s">
        <v>12</v>
      </c>
      <c r="H9" s="5" t="s">
        <v>12</v>
      </c>
      <c r="I9" s="6">
        <v>1</v>
      </c>
      <c r="J9" s="5">
        <v>101</v>
      </c>
      <c r="K9" s="5">
        <v>72</v>
      </c>
      <c r="L9" s="5">
        <v>1</v>
      </c>
      <c r="M9" s="5">
        <v>27</v>
      </c>
      <c r="N9" s="5" t="s">
        <v>12</v>
      </c>
      <c r="O9" s="5" t="s">
        <v>12</v>
      </c>
      <c r="P9" s="5" t="s">
        <v>12</v>
      </c>
      <c r="Q9" s="6">
        <v>1</v>
      </c>
      <c r="R9" s="5">
        <v>101</v>
      </c>
      <c r="S9" s="5">
        <v>72</v>
      </c>
      <c r="T9" s="5">
        <v>1</v>
      </c>
      <c r="U9" s="5">
        <v>27</v>
      </c>
      <c r="V9" s="5" t="s">
        <v>12</v>
      </c>
      <c r="W9" s="5" t="s">
        <v>12</v>
      </c>
      <c r="X9" s="5" t="s">
        <v>12</v>
      </c>
      <c r="Y9" s="6">
        <v>1</v>
      </c>
      <c r="Z9" s="5">
        <v>99</v>
      </c>
      <c r="AA9" s="5">
        <v>71</v>
      </c>
      <c r="AB9" s="5">
        <v>1</v>
      </c>
      <c r="AC9" s="5">
        <v>26</v>
      </c>
      <c r="AD9" s="5">
        <v>0</v>
      </c>
      <c r="AE9" s="5">
        <v>0</v>
      </c>
      <c r="AF9" s="5">
        <v>0</v>
      </c>
      <c r="AG9" s="6">
        <v>1</v>
      </c>
    </row>
    <row r="10" spans="1:33" x14ac:dyDescent="0.3">
      <c r="A10" s="23" t="s">
        <v>13</v>
      </c>
      <c r="B10" s="5">
        <v>20775</v>
      </c>
      <c r="C10" s="5">
        <v>8834</v>
      </c>
      <c r="D10" s="5">
        <v>35</v>
      </c>
      <c r="E10" s="5">
        <v>9742</v>
      </c>
      <c r="F10" s="5">
        <v>4</v>
      </c>
      <c r="G10" s="5">
        <v>46</v>
      </c>
      <c r="H10" s="5" t="s">
        <v>12</v>
      </c>
      <c r="I10" s="6">
        <v>2114</v>
      </c>
      <c r="J10" s="5">
        <v>20767</v>
      </c>
      <c r="K10" s="5">
        <v>8864</v>
      </c>
      <c r="L10" s="5">
        <v>34</v>
      </c>
      <c r="M10" s="5">
        <v>9700</v>
      </c>
      <c r="N10" s="5">
        <v>4</v>
      </c>
      <c r="O10" s="5">
        <v>46</v>
      </c>
      <c r="P10" s="5" t="s">
        <v>12</v>
      </c>
      <c r="Q10" s="6">
        <v>2119</v>
      </c>
      <c r="R10" s="5">
        <v>20887</v>
      </c>
      <c r="S10" s="5">
        <v>8869</v>
      </c>
      <c r="T10" s="5">
        <v>33</v>
      </c>
      <c r="U10" s="5">
        <v>9759</v>
      </c>
      <c r="V10" s="5">
        <v>4</v>
      </c>
      <c r="W10" s="5">
        <v>46</v>
      </c>
      <c r="X10" s="5" t="s">
        <v>12</v>
      </c>
      <c r="Y10" s="6">
        <v>2176</v>
      </c>
      <c r="Z10" s="5">
        <v>20907</v>
      </c>
      <c r="AA10" s="5">
        <v>8883</v>
      </c>
      <c r="AB10" s="5">
        <v>33</v>
      </c>
      <c r="AC10" s="5">
        <v>9758</v>
      </c>
      <c r="AD10" s="5">
        <v>4</v>
      </c>
      <c r="AE10" s="5">
        <v>44</v>
      </c>
      <c r="AF10" s="5">
        <v>0</v>
      </c>
      <c r="AG10" s="6">
        <v>2185</v>
      </c>
    </row>
    <row r="11" spans="1:33" x14ac:dyDescent="0.3">
      <c r="A11" s="23" t="s">
        <v>14</v>
      </c>
      <c r="B11" s="5">
        <v>1495</v>
      </c>
      <c r="C11" s="5">
        <v>657</v>
      </c>
      <c r="D11" s="5">
        <v>5</v>
      </c>
      <c r="E11" s="5">
        <v>386</v>
      </c>
      <c r="F11" s="5" t="s">
        <v>12</v>
      </c>
      <c r="G11" s="5">
        <v>2</v>
      </c>
      <c r="H11" s="5" t="s">
        <v>12</v>
      </c>
      <c r="I11" s="6">
        <v>445</v>
      </c>
      <c r="J11" s="5">
        <v>1494</v>
      </c>
      <c r="K11" s="5">
        <v>657</v>
      </c>
      <c r="L11" s="5">
        <v>5</v>
      </c>
      <c r="M11" s="5">
        <v>385</v>
      </c>
      <c r="N11" s="5" t="s">
        <v>12</v>
      </c>
      <c r="O11" s="5">
        <v>2</v>
      </c>
      <c r="P11" s="5" t="s">
        <v>12</v>
      </c>
      <c r="Q11" s="6">
        <v>445</v>
      </c>
      <c r="R11" s="5">
        <v>1482</v>
      </c>
      <c r="S11" s="5">
        <v>649</v>
      </c>
      <c r="T11" s="5">
        <v>5</v>
      </c>
      <c r="U11" s="5">
        <v>383</v>
      </c>
      <c r="V11" s="5" t="s">
        <v>12</v>
      </c>
      <c r="W11" s="5">
        <v>2</v>
      </c>
      <c r="X11" s="5" t="s">
        <v>12</v>
      </c>
      <c r="Y11" s="6">
        <v>443</v>
      </c>
      <c r="Z11" s="5">
        <v>1491</v>
      </c>
      <c r="AA11" s="5">
        <v>654</v>
      </c>
      <c r="AB11" s="5">
        <v>5</v>
      </c>
      <c r="AC11" s="5">
        <v>386</v>
      </c>
      <c r="AD11" s="5">
        <v>0</v>
      </c>
      <c r="AE11" s="5">
        <v>2</v>
      </c>
      <c r="AF11" s="5">
        <v>0</v>
      </c>
      <c r="AG11" s="6">
        <v>444</v>
      </c>
    </row>
    <row r="12" spans="1:33" x14ac:dyDescent="0.3">
      <c r="A12" s="23" t="s">
        <v>15</v>
      </c>
      <c r="B12" s="5">
        <v>459</v>
      </c>
      <c r="C12" s="5">
        <v>359</v>
      </c>
      <c r="D12" s="5">
        <v>25</v>
      </c>
      <c r="E12" s="5">
        <v>65</v>
      </c>
      <c r="F12" s="5">
        <v>1</v>
      </c>
      <c r="G12" s="5">
        <v>7</v>
      </c>
      <c r="H12" s="5" t="s">
        <v>12</v>
      </c>
      <c r="I12" s="6">
        <v>2</v>
      </c>
      <c r="J12" s="5">
        <v>460</v>
      </c>
      <c r="K12" s="5">
        <v>359</v>
      </c>
      <c r="L12" s="5">
        <v>25</v>
      </c>
      <c r="M12" s="5">
        <v>66</v>
      </c>
      <c r="N12" s="5">
        <v>1</v>
      </c>
      <c r="O12" s="5">
        <v>7</v>
      </c>
      <c r="P12" s="5" t="s">
        <v>12</v>
      </c>
      <c r="Q12" s="6">
        <v>2</v>
      </c>
      <c r="R12" s="5">
        <v>458</v>
      </c>
      <c r="S12" s="5">
        <v>358</v>
      </c>
      <c r="T12" s="5">
        <v>24</v>
      </c>
      <c r="U12" s="5">
        <v>66</v>
      </c>
      <c r="V12" s="5">
        <v>1</v>
      </c>
      <c r="W12" s="5">
        <v>7</v>
      </c>
      <c r="X12" s="5" t="s">
        <v>12</v>
      </c>
      <c r="Y12" s="6">
        <v>2</v>
      </c>
      <c r="Z12" s="5">
        <v>459</v>
      </c>
      <c r="AA12" s="5">
        <v>359</v>
      </c>
      <c r="AB12" s="5">
        <v>24</v>
      </c>
      <c r="AC12" s="5">
        <v>64</v>
      </c>
      <c r="AD12" s="5">
        <v>1</v>
      </c>
      <c r="AE12" s="5">
        <v>8</v>
      </c>
      <c r="AF12" s="5">
        <v>0</v>
      </c>
      <c r="AG12" s="6">
        <v>3</v>
      </c>
    </row>
    <row r="13" spans="1:33" x14ac:dyDescent="0.3">
      <c r="A13" s="23" t="s">
        <v>16</v>
      </c>
      <c r="B13" s="5">
        <v>21111</v>
      </c>
      <c r="C13" s="5">
        <v>8551</v>
      </c>
      <c r="D13" s="5">
        <v>16</v>
      </c>
      <c r="E13" s="5">
        <v>12534</v>
      </c>
      <c r="F13" s="5" t="s">
        <v>12</v>
      </c>
      <c r="G13" s="5">
        <v>6</v>
      </c>
      <c r="H13" s="5" t="s">
        <v>12</v>
      </c>
      <c r="I13" s="6">
        <v>4</v>
      </c>
      <c r="J13" s="5">
        <v>21288</v>
      </c>
      <c r="K13" s="5">
        <v>8597</v>
      </c>
      <c r="L13" s="5">
        <v>16</v>
      </c>
      <c r="M13" s="5">
        <v>12665</v>
      </c>
      <c r="N13" s="5" t="s">
        <v>12</v>
      </c>
      <c r="O13" s="5">
        <v>6</v>
      </c>
      <c r="P13" s="5" t="s">
        <v>12</v>
      </c>
      <c r="Q13" s="6">
        <v>4</v>
      </c>
      <c r="R13" s="5">
        <v>21554</v>
      </c>
      <c r="S13" s="5">
        <v>8641</v>
      </c>
      <c r="T13" s="5">
        <v>17</v>
      </c>
      <c r="U13" s="5">
        <v>12886</v>
      </c>
      <c r="V13" s="5" t="s">
        <v>12</v>
      </c>
      <c r="W13" s="5">
        <v>6</v>
      </c>
      <c r="X13" s="5" t="s">
        <v>12</v>
      </c>
      <c r="Y13" s="6">
        <v>4</v>
      </c>
      <c r="Z13" s="5">
        <v>21705</v>
      </c>
      <c r="AA13" s="5">
        <v>8695</v>
      </c>
      <c r="AB13" s="5">
        <v>18</v>
      </c>
      <c r="AC13" s="5">
        <v>12982</v>
      </c>
      <c r="AD13" s="5">
        <v>0</v>
      </c>
      <c r="AE13" s="5">
        <v>6</v>
      </c>
      <c r="AF13" s="5">
        <v>0</v>
      </c>
      <c r="AG13" s="6">
        <v>4</v>
      </c>
    </row>
    <row r="14" spans="1:33" x14ac:dyDescent="0.3">
      <c r="A14" s="23" t="s">
        <v>17</v>
      </c>
      <c r="B14" s="5">
        <v>27936</v>
      </c>
      <c r="C14" s="5">
        <v>16514</v>
      </c>
      <c r="D14" s="5">
        <v>115</v>
      </c>
      <c r="E14" s="5">
        <v>11107</v>
      </c>
      <c r="F14" s="5">
        <v>26</v>
      </c>
      <c r="G14" s="5">
        <v>36</v>
      </c>
      <c r="H14" s="5">
        <v>1</v>
      </c>
      <c r="I14" s="6">
        <v>137</v>
      </c>
      <c r="J14" s="5">
        <v>27922</v>
      </c>
      <c r="K14" s="5">
        <v>16522</v>
      </c>
      <c r="L14" s="5">
        <v>115</v>
      </c>
      <c r="M14" s="5">
        <v>11087</v>
      </c>
      <c r="N14" s="5">
        <v>26</v>
      </c>
      <c r="O14" s="5">
        <v>36</v>
      </c>
      <c r="P14" s="5">
        <v>1</v>
      </c>
      <c r="Q14" s="6">
        <v>135</v>
      </c>
      <c r="R14" s="5">
        <v>27959</v>
      </c>
      <c r="S14" s="5">
        <v>16492</v>
      </c>
      <c r="T14" s="5">
        <v>116</v>
      </c>
      <c r="U14" s="5">
        <v>11152</v>
      </c>
      <c r="V14" s="5">
        <v>26</v>
      </c>
      <c r="W14" s="5">
        <v>37</v>
      </c>
      <c r="X14" s="5">
        <v>1</v>
      </c>
      <c r="Y14" s="6">
        <v>135</v>
      </c>
      <c r="Z14" s="5">
        <v>27916</v>
      </c>
      <c r="AA14" s="5">
        <v>16471</v>
      </c>
      <c r="AB14" s="5">
        <v>116</v>
      </c>
      <c r="AC14" s="5">
        <v>11131</v>
      </c>
      <c r="AD14" s="5">
        <v>26</v>
      </c>
      <c r="AE14" s="5">
        <v>38</v>
      </c>
      <c r="AF14" s="5">
        <v>1</v>
      </c>
      <c r="AG14" s="6">
        <v>133</v>
      </c>
    </row>
    <row r="15" spans="1:33" x14ac:dyDescent="0.3">
      <c r="A15" s="23" t="s">
        <v>18</v>
      </c>
      <c r="B15" s="5">
        <v>9087</v>
      </c>
      <c r="C15" s="5">
        <v>4225</v>
      </c>
      <c r="D15" s="5">
        <v>5</v>
      </c>
      <c r="E15" s="5">
        <v>4826</v>
      </c>
      <c r="F15" s="5">
        <v>2</v>
      </c>
      <c r="G15" s="5">
        <v>4</v>
      </c>
      <c r="H15" s="5" t="s">
        <v>12</v>
      </c>
      <c r="I15" s="6">
        <v>25</v>
      </c>
      <c r="J15" s="5">
        <v>9033</v>
      </c>
      <c r="K15" s="5">
        <v>4243</v>
      </c>
      <c r="L15" s="5">
        <v>5</v>
      </c>
      <c r="M15" s="5">
        <v>4754</v>
      </c>
      <c r="N15" s="5">
        <v>2</v>
      </c>
      <c r="O15" s="5">
        <v>4</v>
      </c>
      <c r="P15" s="5" t="s">
        <v>12</v>
      </c>
      <c r="Q15" s="6">
        <v>25</v>
      </c>
      <c r="R15" s="5">
        <v>9055</v>
      </c>
      <c r="S15" s="5">
        <v>4235</v>
      </c>
      <c r="T15" s="5">
        <v>5</v>
      </c>
      <c r="U15" s="5">
        <v>4784</v>
      </c>
      <c r="V15" s="5">
        <v>2</v>
      </c>
      <c r="W15" s="5">
        <v>4</v>
      </c>
      <c r="X15" s="5" t="s">
        <v>12</v>
      </c>
      <c r="Y15" s="6">
        <v>25</v>
      </c>
      <c r="Z15" s="5">
        <v>9108</v>
      </c>
      <c r="AA15" s="5">
        <v>4241</v>
      </c>
      <c r="AB15" s="5">
        <v>5</v>
      </c>
      <c r="AC15" s="5">
        <v>4832</v>
      </c>
      <c r="AD15" s="5">
        <v>2</v>
      </c>
      <c r="AE15" s="5">
        <v>4</v>
      </c>
      <c r="AF15" s="5">
        <v>0</v>
      </c>
      <c r="AG15" s="6">
        <v>24</v>
      </c>
    </row>
    <row r="16" spans="1:33" x14ac:dyDescent="0.3">
      <c r="A16" s="23" t="s">
        <v>19</v>
      </c>
      <c r="B16" s="5">
        <v>11939</v>
      </c>
      <c r="C16" s="5">
        <v>3877</v>
      </c>
      <c r="D16" s="5">
        <v>10</v>
      </c>
      <c r="E16" s="5">
        <v>5706</v>
      </c>
      <c r="F16" s="5">
        <v>16</v>
      </c>
      <c r="G16" s="5">
        <v>28</v>
      </c>
      <c r="H16" s="5">
        <v>2</v>
      </c>
      <c r="I16" s="6">
        <v>2300</v>
      </c>
      <c r="J16" s="5">
        <v>12453</v>
      </c>
      <c r="K16" s="5">
        <v>3925</v>
      </c>
      <c r="L16" s="5">
        <v>10</v>
      </c>
      <c r="M16" s="5">
        <v>5719</v>
      </c>
      <c r="N16" s="5">
        <v>16</v>
      </c>
      <c r="O16" s="5">
        <v>28</v>
      </c>
      <c r="P16" s="5">
        <v>2</v>
      </c>
      <c r="Q16" s="6">
        <v>2753</v>
      </c>
      <c r="R16" s="5">
        <v>12627</v>
      </c>
      <c r="S16" s="5">
        <v>3950</v>
      </c>
      <c r="T16" s="5">
        <v>10</v>
      </c>
      <c r="U16" s="5">
        <v>5809</v>
      </c>
      <c r="V16" s="5">
        <v>16</v>
      </c>
      <c r="W16" s="5">
        <v>28</v>
      </c>
      <c r="X16" s="5">
        <v>2</v>
      </c>
      <c r="Y16" s="6">
        <v>2812</v>
      </c>
      <c r="Z16" s="5">
        <v>11904</v>
      </c>
      <c r="AA16" s="5">
        <v>3987</v>
      </c>
      <c r="AB16" s="5">
        <v>10</v>
      </c>
      <c r="AC16" s="5">
        <v>5604</v>
      </c>
      <c r="AD16" s="5">
        <v>16</v>
      </c>
      <c r="AE16" s="5">
        <v>28</v>
      </c>
      <c r="AF16" s="5">
        <v>2</v>
      </c>
      <c r="AG16" s="6">
        <v>2257</v>
      </c>
    </row>
    <row r="17" spans="1:33" x14ac:dyDescent="0.3">
      <c r="A17" s="23" t="s">
        <v>20</v>
      </c>
      <c r="B17" s="5">
        <v>10624</v>
      </c>
      <c r="C17" s="5">
        <v>4159</v>
      </c>
      <c r="D17" s="5">
        <v>10</v>
      </c>
      <c r="E17" s="5">
        <v>6128</v>
      </c>
      <c r="F17" s="5">
        <v>15</v>
      </c>
      <c r="G17" s="5">
        <v>288</v>
      </c>
      <c r="H17" s="5">
        <v>7</v>
      </c>
      <c r="I17" s="6">
        <v>17</v>
      </c>
      <c r="J17" s="5">
        <v>10566</v>
      </c>
      <c r="K17" s="5">
        <v>4163</v>
      </c>
      <c r="L17" s="5">
        <v>11</v>
      </c>
      <c r="M17" s="5">
        <v>6065</v>
      </c>
      <c r="N17" s="5">
        <v>15</v>
      </c>
      <c r="O17" s="5">
        <v>287</v>
      </c>
      <c r="P17" s="5">
        <v>7</v>
      </c>
      <c r="Q17" s="6">
        <v>18</v>
      </c>
      <c r="R17" s="5">
        <v>10643</v>
      </c>
      <c r="S17" s="5">
        <v>4158</v>
      </c>
      <c r="T17" s="5">
        <v>11</v>
      </c>
      <c r="U17" s="5">
        <v>6147</v>
      </c>
      <c r="V17" s="5">
        <v>15</v>
      </c>
      <c r="W17" s="5">
        <v>286</v>
      </c>
      <c r="X17" s="5">
        <v>7</v>
      </c>
      <c r="Y17" s="6">
        <v>19</v>
      </c>
      <c r="Z17" s="5">
        <v>10853</v>
      </c>
      <c r="AA17" s="5">
        <v>4181</v>
      </c>
      <c r="AB17" s="5">
        <v>11</v>
      </c>
      <c r="AC17" s="5">
        <v>6334</v>
      </c>
      <c r="AD17" s="5">
        <v>15</v>
      </c>
      <c r="AE17" s="5">
        <v>286</v>
      </c>
      <c r="AF17" s="5">
        <v>7</v>
      </c>
      <c r="AG17" s="6">
        <v>19</v>
      </c>
    </row>
    <row r="18" spans="1:33" x14ac:dyDescent="0.3">
      <c r="A18" s="23" t="s">
        <v>21</v>
      </c>
      <c r="B18" s="5">
        <v>2498</v>
      </c>
      <c r="C18" s="5">
        <v>1479</v>
      </c>
      <c r="D18" s="5">
        <v>3</v>
      </c>
      <c r="E18" s="5">
        <v>1008</v>
      </c>
      <c r="F18" s="5">
        <v>2</v>
      </c>
      <c r="G18" s="5">
        <v>6</v>
      </c>
      <c r="H18" s="5" t="s">
        <v>12</v>
      </c>
      <c r="I18" s="6" t="s">
        <v>12</v>
      </c>
      <c r="J18" s="5">
        <v>2492</v>
      </c>
      <c r="K18" s="5">
        <v>1469</v>
      </c>
      <c r="L18" s="5">
        <v>3</v>
      </c>
      <c r="M18" s="5">
        <v>1012</v>
      </c>
      <c r="N18" s="5">
        <v>2</v>
      </c>
      <c r="O18" s="5">
        <v>6</v>
      </c>
      <c r="P18" s="5" t="s">
        <v>12</v>
      </c>
      <c r="Q18" s="6" t="s">
        <v>12</v>
      </c>
      <c r="R18" s="5">
        <v>2484</v>
      </c>
      <c r="S18" s="5">
        <v>1464</v>
      </c>
      <c r="T18" s="5">
        <v>3</v>
      </c>
      <c r="U18" s="5">
        <v>1009</v>
      </c>
      <c r="V18" s="5">
        <v>2</v>
      </c>
      <c r="W18" s="5">
        <v>6</v>
      </c>
      <c r="X18" s="5" t="s">
        <v>12</v>
      </c>
      <c r="Y18" s="6" t="s">
        <v>12</v>
      </c>
      <c r="Z18" s="5">
        <v>2465</v>
      </c>
      <c r="AA18" s="5">
        <v>1466</v>
      </c>
      <c r="AB18" s="5">
        <v>3</v>
      </c>
      <c r="AC18" s="5">
        <v>988</v>
      </c>
      <c r="AD18" s="5">
        <v>2</v>
      </c>
      <c r="AE18" s="5">
        <v>6</v>
      </c>
      <c r="AF18" s="5">
        <v>0</v>
      </c>
      <c r="AG18" s="6">
        <v>0</v>
      </c>
    </row>
    <row r="19" spans="1:33" x14ac:dyDescent="0.3">
      <c r="A19" s="23" t="s">
        <v>22</v>
      </c>
      <c r="B19" s="5">
        <v>4785</v>
      </c>
      <c r="C19" s="5">
        <v>3155</v>
      </c>
      <c r="D19" s="5">
        <v>31</v>
      </c>
      <c r="E19" s="5">
        <v>1432</v>
      </c>
      <c r="F19" s="5">
        <v>5</v>
      </c>
      <c r="G19" s="5">
        <v>158</v>
      </c>
      <c r="H19" s="5" t="s">
        <v>12</v>
      </c>
      <c r="I19" s="6">
        <v>4</v>
      </c>
      <c r="J19" s="5">
        <v>4796</v>
      </c>
      <c r="K19" s="5">
        <v>3163</v>
      </c>
      <c r="L19" s="5">
        <v>31</v>
      </c>
      <c r="M19" s="5">
        <v>1435</v>
      </c>
      <c r="N19" s="5">
        <v>5</v>
      </c>
      <c r="O19" s="5">
        <v>158</v>
      </c>
      <c r="P19" s="5" t="s">
        <v>12</v>
      </c>
      <c r="Q19" s="6">
        <v>4</v>
      </c>
      <c r="R19" s="5">
        <v>4868</v>
      </c>
      <c r="S19" s="5">
        <v>3194</v>
      </c>
      <c r="T19" s="5">
        <v>31</v>
      </c>
      <c r="U19" s="5">
        <v>1476</v>
      </c>
      <c r="V19" s="5">
        <v>5</v>
      </c>
      <c r="W19" s="5">
        <v>157</v>
      </c>
      <c r="X19" s="5" t="s">
        <v>12</v>
      </c>
      <c r="Y19" s="6">
        <v>5</v>
      </c>
      <c r="Z19" s="5">
        <v>4904</v>
      </c>
      <c r="AA19" s="5">
        <v>3240</v>
      </c>
      <c r="AB19" s="5">
        <v>32</v>
      </c>
      <c r="AC19" s="5">
        <v>1465</v>
      </c>
      <c r="AD19" s="5">
        <v>5</v>
      </c>
      <c r="AE19" s="5">
        <v>157</v>
      </c>
      <c r="AF19" s="5">
        <v>0</v>
      </c>
      <c r="AG19" s="6">
        <v>5</v>
      </c>
    </row>
    <row r="20" spans="1:33" x14ac:dyDescent="0.3">
      <c r="A20" s="23" t="s">
        <v>23</v>
      </c>
      <c r="B20" s="5">
        <v>37728</v>
      </c>
      <c r="C20" s="5">
        <v>14596</v>
      </c>
      <c r="D20" s="5">
        <v>66</v>
      </c>
      <c r="E20" s="5">
        <v>20338</v>
      </c>
      <c r="F20" s="5">
        <v>58</v>
      </c>
      <c r="G20" s="5">
        <v>881</v>
      </c>
      <c r="H20" s="5">
        <v>8</v>
      </c>
      <c r="I20" s="6">
        <v>1781</v>
      </c>
      <c r="J20" s="5">
        <v>37484</v>
      </c>
      <c r="K20" s="5">
        <v>14571</v>
      </c>
      <c r="L20" s="5">
        <v>68</v>
      </c>
      <c r="M20" s="5">
        <v>20097</v>
      </c>
      <c r="N20" s="5">
        <v>58</v>
      </c>
      <c r="O20" s="5">
        <v>886</v>
      </c>
      <c r="P20" s="5">
        <v>8</v>
      </c>
      <c r="Q20" s="6">
        <v>1796</v>
      </c>
      <c r="R20" s="5">
        <v>37815</v>
      </c>
      <c r="S20" s="5">
        <v>14533</v>
      </c>
      <c r="T20" s="5">
        <v>68</v>
      </c>
      <c r="U20" s="5">
        <v>20459</v>
      </c>
      <c r="V20" s="5">
        <v>58</v>
      </c>
      <c r="W20" s="5">
        <v>886</v>
      </c>
      <c r="X20" s="5">
        <v>7</v>
      </c>
      <c r="Y20" s="6">
        <v>1804</v>
      </c>
      <c r="Z20" s="5">
        <v>38168</v>
      </c>
      <c r="AA20" s="5">
        <v>14458</v>
      </c>
      <c r="AB20" s="5">
        <v>69</v>
      </c>
      <c r="AC20" s="5">
        <v>20885</v>
      </c>
      <c r="AD20" s="5">
        <v>57</v>
      </c>
      <c r="AE20" s="5">
        <v>890</v>
      </c>
      <c r="AF20" s="5">
        <v>7</v>
      </c>
      <c r="AG20" s="6">
        <v>1802</v>
      </c>
    </row>
    <row r="21" spans="1:33" x14ac:dyDescent="0.3">
      <c r="A21" s="23" t="s">
        <v>24</v>
      </c>
      <c r="B21" s="5">
        <v>8332</v>
      </c>
      <c r="C21" s="5">
        <v>2515</v>
      </c>
      <c r="D21" s="5">
        <v>15</v>
      </c>
      <c r="E21" s="5">
        <v>5183</v>
      </c>
      <c r="F21" s="5">
        <v>23</v>
      </c>
      <c r="G21" s="5">
        <v>127</v>
      </c>
      <c r="H21" s="5">
        <v>16</v>
      </c>
      <c r="I21" s="6">
        <v>453</v>
      </c>
      <c r="J21" s="5">
        <v>8267</v>
      </c>
      <c r="K21" s="5">
        <v>2539</v>
      </c>
      <c r="L21" s="5">
        <v>16</v>
      </c>
      <c r="M21" s="5">
        <v>5096</v>
      </c>
      <c r="N21" s="5">
        <v>23</v>
      </c>
      <c r="O21" s="5">
        <v>128</v>
      </c>
      <c r="P21" s="5">
        <v>16</v>
      </c>
      <c r="Q21" s="6">
        <v>449</v>
      </c>
      <c r="R21" s="5">
        <v>8311</v>
      </c>
      <c r="S21" s="5">
        <v>2523</v>
      </c>
      <c r="T21" s="5">
        <v>16</v>
      </c>
      <c r="U21" s="5">
        <v>5163</v>
      </c>
      <c r="V21" s="5">
        <v>21</v>
      </c>
      <c r="W21" s="5">
        <v>125</v>
      </c>
      <c r="X21" s="5">
        <v>15</v>
      </c>
      <c r="Y21" s="6">
        <v>448</v>
      </c>
      <c r="Z21" s="5">
        <v>8327</v>
      </c>
      <c r="AA21" s="5">
        <v>2537</v>
      </c>
      <c r="AB21" s="5">
        <v>16</v>
      </c>
      <c r="AC21" s="5">
        <v>5169</v>
      </c>
      <c r="AD21" s="5">
        <v>20</v>
      </c>
      <c r="AE21" s="5">
        <v>126</v>
      </c>
      <c r="AF21" s="5">
        <v>15</v>
      </c>
      <c r="AG21" s="6">
        <v>444</v>
      </c>
    </row>
    <row r="22" spans="1:33" ht="28.8" x14ac:dyDescent="0.3">
      <c r="A22" s="23" t="s">
        <v>25</v>
      </c>
      <c r="B22" s="5">
        <v>2912</v>
      </c>
      <c r="C22" s="5">
        <v>17</v>
      </c>
      <c r="D22" s="5">
        <v>4</v>
      </c>
      <c r="E22" s="5">
        <v>38</v>
      </c>
      <c r="F22" s="5">
        <v>1346</v>
      </c>
      <c r="G22" s="5">
        <v>41</v>
      </c>
      <c r="H22" s="5">
        <v>1466</v>
      </c>
      <c r="I22" s="6" t="s">
        <v>12</v>
      </c>
      <c r="J22" s="5">
        <v>2914</v>
      </c>
      <c r="K22" s="5">
        <v>17</v>
      </c>
      <c r="L22" s="5">
        <v>4</v>
      </c>
      <c r="M22" s="5">
        <v>40</v>
      </c>
      <c r="N22" s="5">
        <v>1345</v>
      </c>
      <c r="O22" s="5">
        <v>42</v>
      </c>
      <c r="P22" s="5">
        <v>1466</v>
      </c>
      <c r="Q22" s="6" t="s">
        <v>12</v>
      </c>
      <c r="R22" s="5">
        <v>2914</v>
      </c>
      <c r="S22" s="5">
        <v>17</v>
      </c>
      <c r="T22" s="5">
        <v>4</v>
      </c>
      <c r="U22" s="5">
        <v>43</v>
      </c>
      <c r="V22" s="5">
        <v>1344</v>
      </c>
      <c r="W22" s="5">
        <v>42</v>
      </c>
      <c r="X22" s="5">
        <v>1464</v>
      </c>
      <c r="Y22" s="6" t="s">
        <v>12</v>
      </c>
      <c r="Z22" s="5">
        <v>2909</v>
      </c>
      <c r="AA22" s="5">
        <v>17</v>
      </c>
      <c r="AB22" s="5">
        <v>4</v>
      </c>
      <c r="AC22" s="5">
        <v>38</v>
      </c>
      <c r="AD22" s="5">
        <v>1344</v>
      </c>
      <c r="AE22" s="5">
        <v>42</v>
      </c>
      <c r="AF22" s="5">
        <v>1464</v>
      </c>
      <c r="AG22" s="6">
        <v>0</v>
      </c>
    </row>
    <row r="23" spans="1:33" x14ac:dyDescent="0.3">
      <c r="A23" s="23" t="s">
        <v>26</v>
      </c>
      <c r="B23" s="5">
        <v>7966</v>
      </c>
      <c r="C23" s="5">
        <v>831</v>
      </c>
      <c r="D23" s="5">
        <v>17</v>
      </c>
      <c r="E23" s="5">
        <v>4732</v>
      </c>
      <c r="F23" s="5">
        <v>839</v>
      </c>
      <c r="G23" s="5">
        <v>1090</v>
      </c>
      <c r="H23" s="5">
        <v>194</v>
      </c>
      <c r="I23" s="6">
        <v>263</v>
      </c>
      <c r="J23" s="5">
        <v>7681</v>
      </c>
      <c r="K23" s="5">
        <v>826</v>
      </c>
      <c r="L23" s="5">
        <v>17</v>
      </c>
      <c r="M23" s="5">
        <v>4457</v>
      </c>
      <c r="N23" s="5">
        <v>838</v>
      </c>
      <c r="O23" s="5">
        <v>1099</v>
      </c>
      <c r="P23" s="5">
        <v>194</v>
      </c>
      <c r="Q23" s="6">
        <v>250</v>
      </c>
      <c r="R23" s="5">
        <v>7813</v>
      </c>
      <c r="S23" s="5">
        <v>811</v>
      </c>
      <c r="T23" s="5">
        <v>17</v>
      </c>
      <c r="U23" s="5">
        <v>4596</v>
      </c>
      <c r="V23" s="5">
        <v>836</v>
      </c>
      <c r="W23" s="5">
        <v>1112</v>
      </c>
      <c r="X23" s="5">
        <v>194</v>
      </c>
      <c r="Y23" s="6">
        <v>247</v>
      </c>
      <c r="Z23" s="5">
        <v>7798</v>
      </c>
      <c r="AA23" s="5">
        <v>818</v>
      </c>
      <c r="AB23" s="5">
        <v>16</v>
      </c>
      <c r="AC23" s="5">
        <v>4574</v>
      </c>
      <c r="AD23" s="5">
        <v>836</v>
      </c>
      <c r="AE23" s="5">
        <v>1120</v>
      </c>
      <c r="AF23" s="5">
        <v>193</v>
      </c>
      <c r="AG23" s="6">
        <v>241</v>
      </c>
    </row>
    <row r="24" spans="1:33" x14ac:dyDescent="0.3">
      <c r="A24" s="23" t="s">
        <v>27</v>
      </c>
      <c r="B24" s="5">
        <v>5949</v>
      </c>
      <c r="C24" s="5">
        <v>1225</v>
      </c>
      <c r="D24" s="5">
        <v>10</v>
      </c>
      <c r="E24" s="5">
        <v>2409</v>
      </c>
      <c r="F24" s="5">
        <v>195</v>
      </c>
      <c r="G24" s="5">
        <v>746</v>
      </c>
      <c r="H24" s="5">
        <v>419</v>
      </c>
      <c r="I24" s="6">
        <v>945</v>
      </c>
      <c r="J24" s="5">
        <v>5942</v>
      </c>
      <c r="K24" s="5">
        <v>1222</v>
      </c>
      <c r="L24" s="5">
        <v>10</v>
      </c>
      <c r="M24" s="5">
        <v>2406</v>
      </c>
      <c r="N24" s="5">
        <v>195</v>
      </c>
      <c r="O24" s="5">
        <v>757</v>
      </c>
      <c r="P24" s="5">
        <v>420</v>
      </c>
      <c r="Q24" s="6">
        <v>932</v>
      </c>
      <c r="R24" s="5">
        <v>6030</v>
      </c>
      <c r="S24" s="5">
        <v>1228</v>
      </c>
      <c r="T24" s="5">
        <v>10</v>
      </c>
      <c r="U24" s="5">
        <v>2485</v>
      </c>
      <c r="V24" s="5">
        <v>195</v>
      </c>
      <c r="W24" s="5">
        <v>765</v>
      </c>
      <c r="X24" s="5">
        <v>419</v>
      </c>
      <c r="Y24" s="6">
        <v>928</v>
      </c>
      <c r="Z24" s="5">
        <v>6093</v>
      </c>
      <c r="AA24" s="5">
        <v>1232</v>
      </c>
      <c r="AB24" s="5">
        <v>10</v>
      </c>
      <c r="AC24" s="5">
        <v>2544</v>
      </c>
      <c r="AD24" s="5">
        <v>195</v>
      </c>
      <c r="AE24" s="5">
        <v>782</v>
      </c>
      <c r="AF24" s="5">
        <v>417</v>
      </c>
      <c r="AG24" s="6">
        <v>913</v>
      </c>
    </row>
    <row r="25" spans="1:33" x14ac:dyDescent="0.3">
      <c r="A25" s="23" t="s">
        <v>28</v>
      </c>
      <c r="B25" s="5">
        <v>15756</v>
      </c>
      <c r="C25" s="5">
        <v>835</v>
      </c>
      <c r="D25" s="5">
        <v>9</v>
      </c>
      <c r="E25" s="5">
        <v>3964</v>
      </c>
      <c r="F25" s="5">
        <v>226</v>
      </c>
      <c r="G25" s="5">
        <v>479</v>
      </c>
      <c r="H25" s="5">
        <v>7150</v>
      </c>
      <c r="I25" s="6">
        <v>3093</v>
      </c>
      <c r="J25" s="5">
        <v>15417</v>
      </c>
      <c r="K25" s="5">
        <v>839</v>
      </c>
      <c r="L25" s="5">
        <v>9</v>
      </c>
      <c r="M25" s="5">
        <v>3685</v>
      </c>
      <c r="N25" s="5">
        <v>227</v>
      </c>
      <c r="O25" s="5">
        <v>482</v>
      </c>
      <c r="P25" s="5">
        <v>7125</v>
      </c>
      <c r="Q25" s="6">
        <v>3050</v>
      </c>
      <c r="R25" s="5">
        <v>15532</v>
      </c>
      <c r="S25" s="5">
        <v>827</v>
      </c>
      <c r="T25" s="5">
        <v>9</v>
      </c>
      <c r="U25" s="5">
        <v>3792</v>
      </c>
      <c r="V25" s="5">
        <v>228</v>
      </c>
      <c r="W25" s="5">
        <v>487</v>
      </c>
      <c r="X25" s="5">
        <v>7100</v>
      </c>
      <c r="Y25" s="6">
        <v>3089</v>
      </c>
      <c r="Z25" s="5">
        <v>15498</v>
      </c>
      <c r="AA25" s="5">
        <v>822</v>
      </c>
      <c r="AB25" s="5">
        <v>10</v>
      </c>
      <c r="AC25" s="5">
        <v>3738</v>
      </c>
      <c r="AD25" s="5">
        <v>229</v>
      </c>
      <c r="AE25" s="5">
        <v>490</v>
      </c>
      <c r="AF25" s="5">
        <v>7096</v>
      </c>
      <c r="AG25" s="6">
        <v>3113</v>
      </c>
    </row>
    <row r="26" spans="1:33" x14ac:dyDescent="0.3">
      <c r="A26" s="23" t="s">
        <v>29</v>
      </c>
      <c r="B26" s="5">
        <v>27327</v>
      </c>
      <c r="C26" s="5">
        <v>1084</v>
      </c>
      <c r="D26" s="5">
        <v>13</v>
      </c>
      <c r="E26" s="5">
        <v>7382</v>
      </c>
      <c r="F26" s="5">
        <v>3</v>
      </c>
      <c r="G26" s="5">
        <v>4455</v>
      </c>
      <c r="H26" s="5">
        <v>14389</v>
      </c>
      <c r="I26" s="6">
        <v>1</v>
      </c>
      <c r="J26" s="5">
        <v>27326</v>
      </c>
      <c r="K26" s="5">
        <v>1079</v>
      </c>
      <c r="L26" s="5">
        <v>13</v>
      </c>
      <c r="M26" s="5">
        <v>7371</v>
      </c>
      <c r="N26" s="5">
        <v>3</v>
      </c>
      <c r="O26" s="5">
        <v>4459</v>
      </c>
      <c r="P26" s="5">
        <v>14400</v>
      </c>
      <c r="Q26" s="6">
        <v>1</v>
      </c>
      <c r="R26" s="5">
        <v>27417</v>
      </c>
      <c r="S26" s="5">
        <v>1076</v>
      </c>
      <c r="T26" s="5">
        <v>13</v>
      </c>
      <c r="U26" s="5">
        <v>7521</v>
      </c>
      <c r="V26" s="5">
        <v>3</v>
      </c>
      <c r="W26" s="5">
        <v>4465</v>
      </c>
      <c r="X26" s="5">
        <v>14338</v>
      </c>
      <c r="Y26" s="6">
        <v>1</v>
      </c>
      <c r="Z26" s="5">
        <v>27352</v>
      </c>
      <c r="AA26" s="5">
        <v>1075</v>
      </c>
      <c r="AB26" s="5">
        <v>13</v>
      </c>
      <c r="AC26" s="5">
        <v>7462</v>
      </c>
      <c r="AD26" s="5">
        <v>3</v>
      </c>
      <c r="AE26" s="5">
        <v>4460</v>
      </c>
      <c r="AF26" s="5">
        <v>14338</v>
      </c>
      <c r="AG26" s="6">
        <v>1</v>
      </c>
    </row>
    <row r="27" spans="1:33" ht="28.8" x14ac:dyDescent="0.3">
      <c r="A27" s="23" t="s">
        <v>30</v>
      </c>
      <c r="B27" s="5">
        <v>1</v>
      </c>
      <c r="C27" s="5">
        <v>1</v>
      </c>
      <c r="D27" s="5" t="s">
        <v>12</v>
      </c>
      <c r="E27" s="5" t="s">
        <v>12</v>
      </c>
      <c r="F27" s="5" t="s">
        <v>12</v>
      </c>
      <c r="G27" s="5" t="s">
        <v>12</v>
      </c>
      <c r="H27" s="5" t="s">
        <v>12</v>
      </c>
      <c r="I27" s="6" t="s">
        <v>12</v>
      </c>
      <c r="J27" s="5">
        <v>1</v>
      </c>
      <c r="K27" s="5">
        <v>1</v>
      </c>
      <c r="L27" s="5" t="s">
        <v>12</v>
      </c>
      <c r="M27" s="5" t="s">
        <v>12</v>
      </c>
      <c r="N27" s="5" t="s">
        <v>12</v>
      </c>
      <c r="O27" s="5" t="s">
        <v>12</v>
      </c>
      <c r="P27" s="5" t="s">
        <v>12</v>
      </c>
      <c r="Q27" s="6" t="s">
        <v>12</v>
      </c>
      <c r="R27" s="5">
        <v>1</v>
      </c>
      <c r="S27" s="5">
        <v>1</v>
      </c>
      <c r="T27" s="5" t="s">
        <v>12</v>
      </c>
      <c r="U27" s="5" t="s">
        <v>12</v>
      </c>
      <c r="V27" s="5" t="s">
        <v>12</v>
      </c>
      <c r="W27" s="5" t="s">
        <v>12</v>
      </c>
      <c r="X27" s="5" t="s">
        <v>12</v>
      </c>
      <c r="Y27" s="6" t="s">
        <v>12</v>
      </c>
      <c r="Z27" s="5">
        <v>1</v>
      </c>
      <c r="AA27" s="5">
        <v>1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6">
        <v>0</v>
      </c>
    </row>
    <row r="28" spans="1:33" ht="15" thickBot="1" x14ac:dyDescent="0.35">
      <c r="A28" s="24" t="s">
        <v>31</v>
      </c>
      <c r="B28" s="8">
        <v>9</v>
      </c>
      <c r="C28" s="8" t="s">
        <v>12</v>
      </c>
      <c r="D28" s="8" t="s">
        <v>12</v>
      </c>
      <c r="E28" s="8">
        <v>1</v>
      </c>
      <c r="F28" s="8" t="s">
        <v>12</v>
      </c>
      <c r="G28" s="8">
        <v>2</v>
      </c>
      <c r="H28" s="8">
        <v>6</v>
      </c>
      <c r="I28" s="9" t="s">
        <v>12</v>
      </c>
      <c r="J28" s="8">
        <v>9</v>
      </c>
      <c r="K28" s="8" t="s">
        <v>12</v>
      </c>
      <c r="L28" s="8" t="s">
        <v>12</v>
      </c>
      <c r="M28" s="8">
        <v>1</v>
      </c>
      <c r="N28" s="8" t="s">
        <v>12</v>
      </c>
      <c r="O28" s="8">
        <v>2</v>
      </c>
      <c r="P28" s="8">
        <v>6</v>
      </c>
      <c r="Q28" s="9" t="s">
        <v>12</v>
      </c>
      <c r="R28" s="8">
        <v>9</v>
      </c>
      <c r="S28" s="8" t="s">
        <v>12</v>
      </c>
      <c r="T28" s="8" t="s">
        <v>12</v>
      </c>
      <c r="U28" s="8">
        <v>1</v>
      </c>
      <c r="V28" s="8" t="s">
        <v>12</v>
      </c>
      <c r="W28" s="8">
        <v>2</v>
      </c>
      <c r="X28" s="8">
        <v>6</v>
      </c>
      <c r="Y28" s="9" t="s">
        <v>12</v>
      </c>
      <c r="Z28" s="8">
        <v>9</v>
      </c>
      <c r="AA28" s="8">
        <v>0</v>
      </c>
      <c r="AB28" s="8">
        <v>0</v>
      </c>
      <c r="AC28" s="8">
        <v>1</v>
      </c>
      <c r="AD28" s="8">
        <v>0</v>
      </c>
      <c r="AE28" s="8">
        <v>2</v>
      </c>
      <c r="AF28" s="8">
        <v>6</v>
      </c>
      <c r="AG28" s="9">
        <v>0</v>
      </c>
    </row>
    <row r="29" spans="1:33" x14ac:dyDescent="0.3">
      <c r="A29" s="1" t="s">
        <v>32</v>
      </c>
      <c r="K29" s="7"/>
      <c r="S29" s="7"/>
      <c r="AA29" s="7"/>
    </row>
    <row r="30" spans="1:33" x14ac:dyDescent="0.3">
      <c r="K30" s="7"/>
      <c r="S30" s="7"/>
      <c r="AA30" s="7"/>
    </row>
    <row r="31" spans="1:33" x14ac:dyDescent="0.3">
      <c r="K31" s="7"/>
      <c r="S31" s="7"/>
      <c r="AA31" s="7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Header>&amp;L&amp;G</oddHeader>
    <firstHeader>&amp;L&amp;G</first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30"/>
  <sheetViews>
    <sheetView showWhiteSpace="0" zoomScaleNormal="100" workbookViewId="0"/>
  </sheetViews>
  <sheetFormatPr defaultColWidth="9.109375" defaultRowHeight="14.4" x14ac:dyDescent="0.3"/>
  <cols>
    <col min="1" max="1" width="59.6640625" style="1" customWidth="1"/>
    <col min="2" max="2" width="8.6640625" style="1" customWidth="1"/>
    <col min="3" max="3" width="12.6640625" style="1" customWidth="1"/>
    <col min="4" max="4" width="8.109375" style="1" bestFit="1" customWidth="1"/>
    <col min="5" max="5" width="12.6640625" style="1" customWidth="1"/>
    <col min="6" max="6" width="11.6640625" style="1" customWidth="1"/>
    <col min="7" max="7" width="15.33203125" style="1" customWidth="1"/>
    <col min="8" max="8" width="8.6640625" style="1" customWidth="1"/>
    <col min="9" max="9" width="19.6640625" style="1" customWidth="1"/>
    <col min="10" max="11" width="12.6640625" style="1" customWidth="1"/>
    <col min="12" max="12" width="8.5546875" style="1" customWidth="1"/>
    <col min="13" max="13" width="12.6640625" style="1" customWidth="1"/>
    <col min="14" max="14" width="11.6640625" style="1" customWidth="1"/>
    <col min="15" max="15" width="15.33203125" style="1" customWidth="1"/>
    <col min="16" max="16" width="8.6640625" style="1" customWidth="1"/>
    <col min="17" max="17" width="19.6640625" style="1" customWidth="1"/>
    <col min="18" max="19" width="12.6640625" style="1" customWidth="1"/>
    <col min="20" max="20" width="14.6640625" style="1" customWidth="1"/>
    <col min="21" max="21" width="12.6640625" style="1" customWidth="1"/>
    <col min="22" max="22" width="11.6640625" style="1" customWidth="1"/>
    <col min="23" max="23" width="15.33203125" style="1" customWidth="1"/>
    <col min="24" max="24" width="8.6640625" style="1" customWidth="1"/>
    <col min="25" max="25" width="19.6640625" style="1" customWidth="1"/>
    <col min="26" max="26" width="8.5546875" style="1" customWidth="1"/>
    <col min="27" max="27" width="12.6640625" style="1" customWidth="1"/>
    <col min="28" max="28" width="8.5546875" style="1" customWidth="1"/>
    <col min="29" max="29" width="12.6640625" style="1" customWidth="1"/>
    <col min="30" max="30" width="11.6640625" style="1" customWidth="1"/>
    <col min="31" max="31" width="15.33203125" style="1" customWidth="1"/>
    <col min="32" max="32" width="8.6640625" style="1" customWidth="1"/>
    <col min="33" max="33" width="19.6640625" style="1" customWidth="1"/>
    <col min="34" max="16384" width="9.109375" style="1"/>
  </cols>
  <sheetData>
    <row r="2" spans="1:33" x14ac:dyDescent="0.3">
      <c r="A2" s="2" t="str">
        <f>UPPER("Poslovni subjekti v Poslovnem registru Slovenije po področjih dejavnosti SKD in po skupinah, po četrtletjih 2019")</f>
        <v>POSLOVNI SUBJEKTI V POSLOVNEM REGISTRU SLOVENIJE PO PODROČJIH DEJAVNOSTI SKD IN PO SKUPINAH, PO ČETRTLETJIH 2019</v>
      </c>
    </row>
    <row r="3" spans="1:33" x14ac:dyDescent="0.3">
      <c r="A3" s="2"/>
    </row>
    <row r="4" spans="1:33" ht="15" thickBot="1" x14ac:dyDescent="0.35">
      <c r="B4" s="28" t="s">
        <v>39</v>
      </c>
      <c r="C4" s="29"/>
      <c r="D4" s="29"/>
      <c r="E4" s="29"/>
      <c r="F4" s="29"/>
      <c r="G4" s="29"/>
      <c r="H4" s="29"/>
      <c r="I4" s="30"/>
      <c r="J4" s="28" t="s">
        <v>40</v>
      </c>
      <c r="K4" s="29"/>
      <c r="L4" s="29"/>
      <c r="M4" s="29"/>
      <c r="N4" s="29"/>
      <c r="O4" s="29"/>
      <c r="P4" s="29"/>
      <c r="Q4" s="30"/>
      <c r="R4" s="28" t="s">
        <v>41</v>
      </c>
      <c r="S4" s="29"/>
      <c r="T4" s="29"/>
      <c r="U4" s="29"/>
      <c r="V4" s="29"/>
      <c r="W4" s="29"/>
      <c r="X4" s="29"/>
      <c r="Y4" s="30"/>
      <c r="Z4" s="28" t="s">
        <v>42</v>
      </c>
      <c r="AA4" s="29"/>
      <c r="AB4" s="29"/>
      <c r="AC4" s="29"/>
      <c r="AD4" s="29"/>
      <c r="AE4" s="29"/>
      <c r="AF4" s="29"/>
      <c r="AG4" s="30"/>
    </row>
    <row r="5" spans="1:33" ht="72.599999999999994" thickBot="1" x14ac:dyDescent="0.35">
      <c r="A5" s="10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2" t="s">
        <v>9</v>
      </c>
      <c r="J5" s="11" t="s">
        <v>2</v>
      </c>
      <c r="K5" s="11" t="s">
        <v>3</v>
      </c>
      <c r="L5" s="11" t="s">
        <v>4</v>
      </c>
      <c r="M5" s="11" t="s">
        <v>5</v>
      </c>
      <c r="N5" s="11" t="s">
        <v>6</v>
      </c>
      <c r="O5" s="11" t="s">
        <v>7</v>
      </c>
      <c r="P5" s="11" t="s">
        <v>8</v>
      </c>
      <c r="Q5" s="12" t="s">
        <v>9</v>
      </c>
      <c r="R5" s="11" t="s">
        <v>2</v>
      </c>
      <c r="S5" s="11" t="s">
        <v>3</v>
      </c>
      <c r="T5" s="11" t="s">
        <v>4</v>
      </c>
      <c r="U5" s="11" t="s">
        <v>5</v>
      </c>
      <c r="V5" s="11" t="s">
        <v>6</v>
      </c>
      <c r="W5" s="11" t="s">
        <v>7</v>
      </c>
      <c r="X5" s="11" t="s">
        <v>8</v>
      </c>
      <c r="Y5" s="12" t="s">
        <v>9</v>
      </c>
      <c r="Z5" s="11" t="s">
        <v>2</v>
      </c>
      <c r="AA5" s="11" t="s">
        <v>3</v>
      </c>
      <c r="AB5" s="11" t="s">
        <v>4</v>
      </c>
      <c r="AC5" s="11" t="s">
        <v>5</v>
      </c>
      <c r="AD5" s="11" t="s">
        <v>6</v>
      </c>
      <c r="AE5" s="11" t="s">
        <v>7</v>
      </c>
      <c r="AF5" s="11" t="s">
        <v>8</v>
      </c>
      <c r="AG5" s="12" t="s">
        <v>9</v>
      </c>
    </row>
    <row r="6" spans="1:33" ht="15" thickBot="1" x14ac:dyDescent="0.35">
      <c r="A6" s="13">
        <v>1</v>
      </c>
      <c r="B6" s="14" t="s">
        <v>0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5">
        <v>9</v>
      </c>
      <c r="J6" s="14" t="s">
        <v>0</v>
      </c>
      <c r="K6" s="14">
        <v>3</v>
      </c>
      <c r="L6" s="14">
        <v>4</v>
      </c>
      <c r="M6" s="14">
        <v>5</v>
      </c>
      <c r="N6" s="14">
        <v>6</v>
      </c>
      <c r="O6" s="14">
        <v>7</v>
      </c>
      <c r="P6" s="14">
        <v>8</v>
      </c>
      <c r="Q6" s="15">
        <v>9</v>
      </c>
      <c r="R6" s="14" t="s">
        <v>0</v>
      </c>
      <c r="S6" s="14">
        <v>3</v>
      </c>
      <c r="T6" s="14">
        <v>4</v>
      </c>
      <c r="U6" s="14">
        <v>5</v>
      </c>
      <c r="V6" s="14">
        <v>6</v>
      </c>
      <c r="W6" s="14">
        <v>7</v>
      </c>
      <c r="X6" s="14">
        <v>8</v>
      </c>
      <c r="Y6" s="15">
        <v>9</v>
      </c>
      <c r="Z6" s="14" t="s">
        <v>0</v>
      </c>
      <c r="AA6" s="14">
        <v>3</v>
      </c>
      <c r="AB6" s="14">
        <v>4</v>
      </c>
      <c r="AC6" s="14">
        <v>5</v>
      </c>
      <c r="AD6" s="14">
        <v>6</v>
      </c>
      <c r="AE6" s="14">
        <v>7</v>
      </c>
      <c r="AF6" s="14">
        <v>8</v>
      </c>
      <c r="AG6" s="15">
        <v>9</v>
      </c>
    </row>
    <row r="7" spans="1:33" ht="15" thickBot="1" x14ac:dyDescent="0.35">
      <c r="A7" s="16" t="s">
        <v>2</v>
      </c>
      <c r="B7" s="17">
        <f>SUM(B8:B28)</f>
        <v>217266</v>
      </c>
      <c r="C7" s="18">
        <f>SUM(C8:C28)</f>
        <v>73276</v>
      </c>
      <c r="D7" s="18">
        <f t="shared" ref="D7:I7" si="0">SUM(D8:D28)</f>
        <v>471</v>
      </c>
      <c r="E7" s="18">
        <f t="shared" si="0"/>
        <v>95407</v>
      </c>
      <c r="F7" s="18">
        <f t="shared" si="0"/>
        <v>2756</v>
      </c>
      <c r="G7" s="18">
        <f t="shared" si="0"/>
        <v>8824</v>
      </c>
      <c r="H7" s="18">
        <f t="shared" si="0"/>
        <v>24130</v>
      </c>
      <c r="I7" s="19">
        <f t="shared" si="0"/>
        <v>12402</v>
      </c>
      <c r="J7" s="17">
        <v>219444</v>
      </c>
      <c r="K7" s="18">
        <v>73409</v>
      </c>
      <c r="L7" s="18">
        <v>473</v>
      </c>
      <c r="M7" s="18">
        <v>96571</v>
      </c>
      <c r="N7" s="18">
        <v>2756</v>
      </c>
      <c r="O7" s="18">
        <v>8847</v>
      </c>
      <c r="P7" s="18">
        <v>24107</v>
      </c>
      <c r="Q7" s="19">
        <v>13281</v>
      </c>
      <c r="R7" s="17">
        <v>220330</v>
      </c>
      <c r="S7" s="18">
        <v>73456</v>
      </c>
      <c r="T7" s="18">
        <v>475</v>
      </c>
      <c r="U7" s="18">
        <v>97653</v>
      </c>
      <c r="V7" s="18">
        <v>2758</v>
      </c>
      <c r="W7" s="18">
        <v>8876</v>
      </c>
      <c r="X7" s="18">
        <v>24120</v>
      </c>
      <c r="Y7" s="19">
        <v>12992</v>
      </c>
      <c r="Z7" s="17">
        <v>220236</v>
      </c>
      <c r="AA7" s="18">
        <v>73207</v>
      </c>
      <c r="AB7" s="18">
        <v>473</v>
      </c>
      <c r="AC7" s="18">
        <v>98094</v>
      </c>
      <c r="AD7" s="18">
        <v>2761</v>
      </c>
      <c r="AE7" s="18">
        <v>8872</v>
      </c>
      <c r="AF7" s="18">
        <v>24153</v>
      </c>
      <c r="AG7" s="19">
        <v>12676</v>
      </c>
    </row>
    <row r="8" spans="1:33" x14ac:dyDescent="0.3">
      <c r="A8" s="22" t="s">
        <v>10</v>
      </c>
      <c r="B8" s="3">
        <v>3681</v>
      </c>
      <c r="C8" s="3">
        <v>493</v>
      </c>
      <c r="D8" s="3">
        <v>91</v>
      </c>
      <c r="E8" s="3">
        <v>1062</v>
      </c>
      <c r="F8" s="3">
        <v>1</v>
      </c>
      <c r="G8" s="3">
        <v>499</v>
      </c>
      <c r="H8" s="3">
        <v>514</v>
      </c>
      <c r="I8" s="4">
        <v>1021</v>
      </c>
      <c r="J8" s="3">
        <v>3697</v>
      </c>
      <c r="K8" s="3">
        <v>493</v>
      </c>
      <c r="L8" s="3">
        <v>89</v>
      </c>
      <c r="M8" s="3">
        <v>1070</v>
      </c>
      <c r="N8" s="3">
        <v>1</v>
      </c>
      <c r="O8" s="3">
        <v>499</v>
      </c>
      <c r="P8" s="3">
        <v>514</v>
      </c>
      <c r="Q8" s="4">
        <v>1031</v>
      </c>
      <c r="R8" s="3">
        <v>3687</v>
      </c>
      <c r="S8" s="3">
        <v>495</v>
      </c>
      <c r="T8" s="3">
        <v>87</v>
      </c>
      <c r="U8" s="3">
        <v>1067</v>
      </c>
      <c r="V8" s="3">
        <v>1</v>
      </c>
      <c r="W8" s="3">
        <v>499</v>
      </c>
      <c r="X8" s="3">
        <v>513</v>
      </c>
      <c r="Y8" s="4">
        <v>1025</v>
      </c>
      <c r="Z8" s="3">
        <v>3689</v>
      </c>
      <c r="AA8" s="3">
        <v>497</v>
      </c>
      <c r="AB8" s="3">
        <v>85</v>
      </c>
      <c r="AC8" s="3">
        <v>1060</v>
      </c>
      <c r="AD8" s="3">
        <v>1</v>
      </c>
      <c r="AE8" s="3">
        <v>499</v>
      </c>
      <c r="AF8" s="3">
        <v>512</v>
      </c>
      <c r="AG8" s="4">
        <v>1035</v>
      </c>
    </row>
    <row r="9" spans="1:33" x14ac:dyDescent="0.3">
      <c r="A9" s="23" t="s">
        <v>11</v>
      </c>
      <c r="B9" s="5">
        <v>104</v>
      </c>
      <c r="C9" s="5">
        <v>73</v>
      </c>
      <c r="D9" s="5">
        <v>1</v>
      </c>
      <c r="E9" s="5">
        <v>29</v>
      </c>
      <c r="F9" s="5" t="s">
        <v>12</v>
      </c>
      <c r="G9" s="5" t="s">
        <v>12</v>
      </c>
      <c r="H9" s="5" t="s">
        <v>12</v>
      </c>
      <c r="I9" s="6">
        <v>1</v>
      </c>
      <c r="J9" s="5">
        <v>104</v>
      </c>
      <c r="K9" s="5">
        <v>72</v>
      </c>
      <c r="L9" s="5">
        <v>1</v>
      </c>
      <c r="M9" s="5">
        <v>30</v>
      </c>
      <c r="N9" s="5" t="s">
        <v>12</v>
      </c>
      <c r="O9" s="5" t="s">
        <v>12</v>
      </c>
      <c r="P9" s="5" t="s">
        <v>12</v>
      </c>
      <c r="Q9" s="6">
        <v>1</v>
      </c>
      <c r="R9" s="5">
        <v>101</v>
      </c>
      <c r="S9" s="5">
        <v>71</v>
      </c>
      <c r="T9" s="5">
        <v>1</v>
      </c>
      <c r="U9" s="5">
        <v>28</v>
      </c>
      <c r="V9" s="5" t="s">
        <v>12</v>
      </c>
      <c r="W9" s="5" t="s">
        <v>12</v>
      </c>
      <c r="X9" s="5" t="s">
        <v>12</v>
      </c>
      <c r="Y9" s="6">
        <v>1</v>
      </c>
      <c r="Z9" s="5">
        <v>102</v>
      </c>
      <c r="AA9" s="5">
        <v>73</v>
      </c>
      <c r="AB9" s="5">
        <v>1</v>
      </c>
      <c r="AC9" s="5">
        <v>27</v>
      </c>
      <c r="AD9" s="5" t="s">
        <v>12</v>
      </c>
      <c r="AE9" s="5" t="s">
        <v>12</v>
      </c>
      <c r="AF9" s="5" t="s">
        <v>12</v>
      </c>
      <c r="AG9" s="6">
        <v>1</v>
      </c>
    </row>
    <row r="10" spans="1:33" x14ac:dyDescent="0.3">
      <c r="A10" s="23" t="s">
        <v>13</v>
      </c>
      <c r="B10" s="5">
        <v>20630</v>
      </c>
      <c r="C10" s="5">
        <v>8851</v>
      </c>
      <c r="D10" s="5">
        <v>37</v>
      </c>
      <c r="E10" s="5">
        <v>9656</v>
      </c>
      <c r="F10" s="5">
        <v>3</v>
      </c>
      <c r="G10" s="5">
        <v>44</v>
      </c>
      <c r="H10" s="5" t="s">
        <v>12</v>
      </c>
      <c r="I10" s="6">
        <v>2039</v>
      </c>
      <c r="J10" s="5">
        <v>20696</v>
      </c>
      <c r="K10" s="5">
        <v>8854</v>
      </c>
      <c r="L10" s="5">
        <v>37</v>
      </c>
      <c r="M10" s="5">
        <v>9688</v>
      </c>
      <c r="N10" s="5">
        <v>3</v>
      </c>
      <c r="O10" s="5">
        <v>45</v>
      </c>
      <c r="P10" s="5" t="s">
        <v>12</v>
      </c>
      <c r="Q10" s="6">
        <v>2069</v>
      </c>
      <c r="R10" s="5">
        <v>20727</v>
      </c>
      <c r="S10" s="5">
        <v>8822</v>
      </c>
      <c r="T10" s="5">
        <v>35</v>
      </c>
      <c r="U10" s="5">
        <v>9744</v>
      </c>
      <c r="V10" s="5">
        <v>3</v>
      </c>
      <c r="W10" s="5">
        <v>46</v>
      </c>
      <c r="X10" s="5" t="s">
        <v>12</v>
      </c>
      <c r="Y10" s="6">
        <v>2077</v>
      </c>
      <c r="Z10" s="5">
        <v>20681</v>
      </c>
      <c r="AA10" s="5">
        <v>8797</v>
      </c>
      <c r="AB10" s="5">
        <v>35</v>
      </c>
      <c r="AC10" s="5">
        <v>9701</v>
      </c>
      <c r="AD10" s="5">
        <v>3</v>
      </c>
      <c r="AE10" s="5">
        <v>45</v>
      </c>
      <c r="AF10" s="5" t="s">
        <v>12</v>
      </c>
      <c r="AG10" s="6">
        <v>2100</v>
      </c>
    </row>
    <row r="11" spans="1:33" x14ac:dyDescent="0.3">
      <c r="A11" s="23" t="s">
        <v>14</v>
      </c>
      <c r="B11" s="5">
        <v>1527</v>
      </c>
      <c r="C11" s="5">
        <v>677</v>
      </c>
      <c r="D11" s="5">
        <v>5</v>
      </c>
      <c r="E11" s="5">
        <v>392</v>
      </c>
      <c r="F11" s="5" t="s">
        <v>12</v>
      </c>
      <c r="G11" s="5">
        <v>2</v>
      </c>
      <c r="H11" s="5" t="s">
        <v>12</v>
      </c>
      <c r="I11" s="6">
        <v>451</v>
      </c>
      <c r="J11" s="5">
        <v>1515</v>
      </c>
      <c r="K11" s="5">
        <v>669</v>
      </c>
      <c r="L11" s="5">
        <v>5</v>
      </c>
      <c r="M11" s="5">
        <v>391</v>
      </c>
      <c r="N11" s="5" t="s">
        <v>12</v>
      </c>
      <c r="O11" s="5">
        <v>2</v>
      </c>
      <c r="P11" s="5" t="s">
        <v>12</v>
      </c>
      <c r="Q11" s="6">
        <v>448</v>
      </c>
      <c r="R11" s="5">
        <v>1507</v>
      </c>
      <c r="S11" s="5">
        <v>665</v>
      </c>
      <c r="T11" s="5">
        <v>5</v>
      </c>
      <c r="U11" s="5">
        <v>389</v>
      </c>
      <c r="V11" s="5" t="s">
        <v>12</v>
      </c>
      <c r="W11" s="5">
        <v>2</v>
      </c>
      <c r="X11" s="5" t="s">
        <v>12</v>
      </c>
      <c r="Y11" s="6">
        <v>446</v>
      </c>
      <c r="Z11" s="5">
        <v>1507</v>
      </c>
      <c r="AA11" s="5">
        <v>664</v>
      </c>
      <c r="AB11" s="5">
        <v>5</v>
      </c>
      <c r="AC11" s="5">
        <v>391</v>
      </c>
      <c r="AD11" s="5" t="s">
        <v>12</v>
      </c>
      <c r="AE11" s="5">
        <v>2</v>
      </c>
      <c r="AF11" s="5" t="s">
        <v>12</v>
      </c>
      <c r="AG11" s="6">
        <v>445</v>
      </c>
    </row>
    <row r="12" spans="1:33" x14ac:dyDescent="0.3">
      <c r="A12" s="23" t="s">
        <v>15</v>
      </c>
      <c r="B12" s="5">
        <v>465</v>
      </c>
      <c r="C12" s="5">
        <v>362</v>
      </c>
      <c r="D12" s="5">
        <v>24</v>
      </c>
      <c r="E12" s="5">
        <v>72</v>
      </c>
      <c r="F12" s="5">
        <v>1</v>
      </c>
      <c r="G12" s="5">
        <v>4</v>
      </c>
      <c r="H12" s="5" t="s">
        <v>12</v>
      </c>
      <c r="I12" s="6">
        <v>2</v>
      </c>
      <c r="J12" s="5">
        <v>458</v>
      </c>
      <c r="K12" s="5">
        <v>358</v>
      </c>
      <c r="L12" s="5">
        <v>25</v>
      </c>
      <c r="M12" s="5">
        <v>67</v>
      </c>
      <c r="N12" s="5">
        <v>1</v>
      </c>
      <c r="O12" s="5">
        <v>5</v>
      </c>
      <c r="P12" s="5" t="s">
        <v>12</v>
      </c>
      <c r="Q12" s="6">
        <v>2</v>
      </c>
      <c r="R12" s="5">
        <v>461</v>
      </c>
      <c r="S12" s="5">
        <v>362</v>
      </c>
      <c r="T12" s="5">
        <v>25</v>
      </c>
      <c r="U12" s="5">
        <v>65</v>
      </c>
      <c r="V12" s="5">
        <v>1</v>
      </c>
      <c r="W12" s="5">
        <v>6</v>
      </c>
      <c r="X12" s="5" t="s">
        <v>12</v>
      </c>
      <c r="Y12" s="6">
        <v>2</v>
      </c>
      <c r="Z12" s="5">
        <v>461</v>
      </c>
      <c r="AA12" s="5">
        <v>360</v>
      </c>
      <c r="AB12" s="5">
        <v>25</v>
      </c>
      <c r="AC12" s="5">
        <v>66</v>
      </c>
      <c r="AD12" s="5">
        <v>1</v>
      </c>
      <c r="AE12" s="5">
        <v>7</v>
      </c>
      <c r="AF12" s="5" t="s">
        <v>12</v>
      </c>
      <c r="AG12" s="6">
        <v>2</v>
      </c>
    </row>
    <row r="13" spans="1:33" x14ac:dyDescent="0.3">
      <c r="A13" s="23" t="s">
        <v>16</v>
      </c>
      <c r="B13" s="5">
        <v>20596</v>
      </c>
      <c r="C13" s="5">
        <v>8466</v>
      </c>
      <c r="D13" s="5">
        <v>16</v>
      </c>
      <c r="E13" s="5">
        <v>12104</v>
      </c>
      <c r="F13" s="5" t="s">
        <v>12</v>
      </c>
      <c r="G13" s="5">
        <v>6</v>
      </c>
      <c r="H13" s="5" t="s">
        <v>12</v>
      </c>
      <c r="I13" s="6">
        <v>4</v>
      </c>
      <c r="J13" s="5">
        <v>20753</v>
      </c>
      <c r="K13" s="5">
        <v>8482</v>
      </c>
      <c r="L13" s="5">
        <v>16</v>
      </c>
      <c r="M13" s="5">
        <v>12245</v>
      </c>
      <c r="N13" s="5" t="s">
        <v>12</v>
      </c>
      <c r="O13" s="5">
        <v>6</v>
      </c>
      <c r="P13" s="5" t="s">
        <v>12</v>
      </c>
      <c r="Q13" s="6">
        <v>4</v>
      </c>
      <c r="R13" s="5">
        <v>20918</v>
      </c>
      <c r="S13" s="5">
        <v>8507</v>
      </c>
      <c r="T13" s="5">
        <v>16</v>
      </c>
      <c r="U13" s="5">
        <v>12385</v>
      </c>
      <c r="V13" s="5" t="s">
        <v>12</v>
      </c>
      <c r="W13" s="5">
        <v>6</v>
      </c>
      <c r="X13" s="5" t="s">
        <v>12</v>
      </c>
      <c r="Y13" s="6">
        <v>4</v>
      </c>
      <c r="Z13" s="5">
        <v>20810</v>
      </c>
      <c r="AA13" s="5">
        <v>8449</v>
      </c>
      <c r="AB13" s="5">
        <v>16</v>
      </c>
      <c r="AC13" s="5">
        <v>12335</v>
      </c>
      <c r="AD13" s="5" t="s">
        <v>12</v>
      </c>
      <c r="AE13" s="5">
        <v>6</v>
      </c>
      <c r="AF13" s="5" t="s">
        <v>12</v>
      </c>
      <c r="AG13" s="6">
        <v>4</v>
      </c>
    </row>
    <row r="14" spans="1:33" x14ac:dyDescent="0.3">
      <c r="A14" s="23" t="s">
        <v>17</v>
      </c>
      <c r="B14" s="5">
        <v>28261</v>
      </c>
      <c r="C14" s="5">
        <v>16731</v>
      </c>
      <c r="D14" s="5">
        <v>114</v>
      </c>
      <c r="E14" s="5">
        <v>11209</v>
      </c>
      <c r="F14" s="5">
        <v>26</v>
      </c>
      <c r="G14" s="5">
        <v>34</v>
      </c>
      <c r="H14" s="5" t="s">
        <v>12</v>
      </c>
      <c r="I14" s="6">
        <v>147</v>
      </c>
      <c r="J14" s="5">
        <v>28280</v>
      </c>
      <c r="K14" s="5">
        <v>16698</v>
      </c>
      <c r="L14" s="5">
        <v>115</v>
      </c>
      <c r="M14" s="5">
        <v>11260</v>
      </c>
      <c r="N14" s="5">
        <v>26</v>
      </c>
      <c r="O14" s="5">
        <v>36</v>
      </c>
      <c r="P14" s="5" t="s">
        <v>12</v>
      </c>
      <c r="Q14" s="6">
        <v>145</v>
      </c>
      <c r="R14" s="5">
        <v>28238</v>
      </c>
      <c r="S14" s="5">
        <v>16641</v>
      </c>
      <c r="T14" s="5">
        <v>115</v>
      </c>
      <c r="U14" s="5">
        <v>11280</v>
      </c>
      <c r="V14" s="5">
        <v>26</v>
      </c>
      <c r="W14" s="5">
        <v>33</v>
      </c>
      <c r="X14" s="5">
        <v>1</v>
      </c>
      <c r="Y14" s="6">
        <v>142</v>
      </c>
      <c r="Z14" s="5">
        <v>28031</v>
      </c>
      <c r="AA14" s="5">
        <v>16523</v>
      </c>
      <c r="AB14" s="5">
        <v>114</v>
      </c>
      <c r="AC14" s="5">
        <v>11192</v>
      </c>
      <c r="AD14" s="5">
        <v>26</v>
      </c>
      <c r="AE14" s="5">
        <v>33</v>
      </c>
      <c r="AF14" s="5">
        <v>1</v>
      </c>
      <c r="AG14" s="6">
        <v>142</v>
      </c>
    </row>
    <row r="15" spans="1:33" x14ac:dyDescent="0.3">
      <c r="A15" s="23" t="s">
        <v>18</v>
      </c>
      <c r="B15" s="5">
        <v>9089</v>
      </c>
      <c r="C15" s="5">
        <v>4129</v>
      </c>
      <c r="D15" s="5">
        <v>5</v>
      </c>
      <c r="E15" s="5">
        <v>4931</v>
      </c>
      <c r="F15" s="5">
        <v>2</v>
      </c>
      <c r="G15" s="5">
        <v>4</v>
      </c>
      <c r="H15" s="5" t="s">
        <v>12</v>
      </c>
      <c r="I15" s="6">
        <v>18</v>
      </c>
      <c r="J15" s="5">
        <v>9140</v>
      </c>
      <c r="K15" s="5">
        <v>4174</v>
      </c>
      <c r="L15" s="5">
        <v>5</v>
      </c>
      <c r="M15" s="5">
        <v>4937</v>
      </c>
      <c r="N15" s="5">
        <v>2</v>
      </c>
      <c r="O15" s="5">
        <v>4</v>
      </c>
      <c r="P15" s="5" t="s">
        <v>12</v>
      </c>
      <c r="Q15" s="6">
        <v>18</v>
      </c>
      <c r="R15" s="5">
        <v>9153</v>
      </c>
      <c r="S15" s="5">
        <v>4193</v>
      </c>
      <c r="T15" s="5">
        <v>5</v>
      </c>
      <c r="U15" s="5">
        <v>4929</v>
      </c>
      <c r="V15" s="5">
        <v>2</v>
      </c>
      <c r="W15" s="5">
        <v>4</v>
      </c>
      <c r="X15" s="5" t="s">
        <v>12</v>
      </c>
      <c r="Y15" s="6">
        <v>20</v>
      </c>
      <c r="Z15" s="5">
        <v>9128</v>
      </c>
      <c r="AA15" s="5">
        <v>4205</v>
      </c>
      <c r="AB15" s="5">
        <v>5</v>
      </c>
      <c r="AC15" s="5">
        <v>4889</v>
      </c>
      <c r="AD15" s="5">
        <v>2</v>
      </c>
      <c r="AE15" s="5">
        <v>4</v>
      </c>
      <c r="AF15" s="5" t="s">
        <v>12</v>
      </c>
      <c r="AG15" s="6">
        <v>23</v>
      </c>
    </row>
    <row r="16" spans="1:33" x14ac:dyDescent="0.3">
      <c r="A16" s="23" t="s">
        <v>19</v>
      </c>
      <c r="B16" s="5">
        <v>11698</v>
      </c>
      <c r="C16" s="5">
        <v>3840</v>
      </c>
      <c r="D16" s="5">
        <v>9</v>
      </c>
      <c r="E16" s="5">
        <v>5633</v>
      </c>
      <c r="F16" s="5">
        <v>16</v>
      </c>
      <c r="G16" s="5">
        <v>27</v>
      </c>
      <c r="H16" s="5">
        <v>2</v>
      </c>
      <c r="I16" s="6">
        <v>2171</v>
      </c>
      <c r="J16" s="5">
        <v>12860</v>
      </c>
      <c r="K16" s="5">
        <v>3860</v>
      </c>
      <c r="L16" s="5">
        <v>9</v>
      </c>
      <c r="M16" s="5">
        <v>5822</v>
      </c>
      <c r="N16" s="5">
        <v>16</v>
      </c>
      <c r="O16" s="5">
        <v>28</v>
      </c>
      <c r="P16" s="5">
        <v>2</v>
      </c>
      <c r="Q16" s="6">
        <v>3123</v>
      </c>
      <c r="R16" s="5">
        <v>12523</v>
      </c>
      <c r="S16" s="5">
        <v>3856</v>
      </c>
      <c r="T16" s="5">
        <v>9</v>
      </c>
      <c r="U16" s="5">
        <v>5855</v>
      </c>
      <c r="V16" s="5">
        <v>16</v>
      </c>
      <c r="W16" s="5">
        <v>28</v>
      </c>
      <c r="X16" s="5">
        <v>2</v>
      </c>
      <c r="Y16" s="6">
        <v>2757</v>
      </c>
      <c r="Z16" s="5">
        <v>12099</v>
      </c>
      <c r="AA16" s="5">
        <v>3839</v>
      </c>
      <c r="AB16" s="5">
        <v>9</v>
      </c>
      <c r="AC16" s="5">
        <v>5809</v>
      </c>
      <c r="AD16" s="5">
        <v>16</v>
      </c>
      <c r="AE16" s="5">
        <v>28</v>
      </c>
      <c r="AF16" s="5">
        <v>2</v>
      </c>
      <c r="AG16" s="6">
        <v>2396</v>
      </c>
    </row>
    <row r="17" spans="1:33" x14ac:dyDescent="0.3">
      <c r="A17" s="23" t="s">
        <v>20</v>
      </c>
      <c r="B17" s="5">
        <v>10260</v>
      </c>
      <c r="C17" s="5">
        <v>4113</v>
      </c>
      <c r="D17" s="5">
        <v>9</v>
      </c>
      <c r="E17" s="5">
        <v>5813</v>
      </c>
      <c r="F17" s="5">
        <v>15</v>
      </c>
      <c r="G17" s="5">
        <v>284</v>
      </c>
      <c r="H17" s="5">
        <v>7</v>
      </c>
      <c r="I17" s="6">
        <v>19</v>
      </c>
      <c r="J17" s="5">
        <v>10334</v>
      </c>
      <c r="K17" s="5">
        <v>4131</v>
      </c>
      <c r="L17" s="5">
        <v>9</v>
      </c>
      <c r="M17" s="5">
        <v>5868</v>
      </c>
      <c r="N17" s="5">
        <v>15</v>
      </c>
      <c r="O17" s="5">
        <v>287</v>
      </c>
      <c r="P17" s="5">
        <v>7</v>
      </c>
      <c r="Q17" s="6">
        <v>17</v>
      </c>
      <c r="R17" s="5">
        <v>10449</v>
      </c>
      <c r="S17" s="5">
        <v>4151</v>
      </c>
      <c r="T17" s="5">
        <v>10</v>
      </c>
      <c r="U17" s="5">
        <v>5961</v>
      </c>
      <c r="V17" s="5">
        <v>15</v>
      </c>
      <c r="W17" s="5">
        <v>287</v>
      </c>
      <c r="X17" s="5">
        <v>7</v>
      </c>
      <c r="Y17" s="6">
        <v>18</v>
      </c>
      <c r="Z17" s="5">
        <v>10509</v>
      </c>
      <c r="AA17" s="5">
        <v>4142</v>
      </c>
      <c r="AB17" s="5">
        <v>10</v>
      </c>
      <c r="AC17" s="5">
        <v>6031</v>
      </c>
      <c r="AD17" s="5">
        <v>15</v>
      </c>
      <c r="AE17" s="5">
        <v>286</v>
      </c>
      <c r="AF17" s="5">
        <v>7</v>
      </c>
      <c r="AG17" s="6">
        <v>18</v>
      </c>
    </row>
    <row r="18" spans="1:33" x14ac:dyDescent="0.3">
      <c r="A18" s="23" t="s">
        <v>21</v>
      </c>
      <c r="B18" s="5">
        <v>2467</v>
      </c>
      <c r="C18" s="5">
        <v>1461</v>
      </c>
      <c r="D18" s="5">
        <v>3</v>
      </c>
      <c r="E18" s="5">
        <v>995</v>
      </c>
      <c r="F18" s="5">
        <v>2</v>
      </c>
      <c r="G18" s="5">
        <v>6</v>
      </c>
      <c r="H18" s="5" t="s">
        <v>12</v>
      </c>
      <c r="I18" s="6" t="s">
        <v>12</v>
      </c>
      <c r="J18" s="5">
        <v>2499</v>
      </c>
      <c r="K18" s="5">
        <v>1477</v>
      </c>
      <c r="L18" s="5">
        <v>3</v>
      </c>
      <c r="M18" s="5">
        <v>1011</v>
      </c>
      <c r="N18" s="5">
        <v>2</v>
      </c>
      <c r="O18" s="5">
        <v>6</v>
      </c>
      <c r="P18" s="5" t="s">
        <v>12</v>
      </c>
      <c r="Q18" s="6" t="s">
        <v>12</v>
      </c>
      <c r="R18" s="5">
        <v>2517</v>
      </c>
      <c r="S18" s="5">
        <v>1489</v>
      </c>
      <c r="T18" s="5">
        <v>3</v>
      </c>
      <c r="U18" s="5">
        <v>1017</v>
      </c>
      <c r="V18" s="5">
        <v>2</v>
      </c>
      <c r="W18" s="5">
        <v>6</v>
      </c>
      <c r="X18" s="5" t="s">
        <v>12</v>
      </c>
      <c r="Y18" s="6" t="s">
        <v>12</v>
      </c>
      <c r="Z18" s="5">
        <v>2491</v>
      </c>
      <c r="AA18" s="5">
        <v>1482</v>
      </c>
      <c r="AB18" s="5">
        <v>3</v>
      </c>
      <c r="AC18" s="5">
        <v>998</v>
      </c>
      <c r="AD18" s="5">
        <v>2</v>
      </c>
      <c r="AE18" s="5">
        <v>6</v>
      </c>
      <c r="AF18" s="5" t="s">
        <v>12</v>
      </c>
      <c r="AG18" s="6" t="s">
        <v>12</v>
      </c>
    </row>
    <row r="19" spans="1:33" x14ac:dyDescent="0.3">
      <c r="A19" s="23" t="s">
        <v>22</v>
      </c>
      <c r="B19" s="5">
        <v>4416</v>
      </c>
      <c r="C19" s="5">
        <v>2956</v>
      </c>
      <c r="D19" s="5">
        <v>34</v>
      </c>
      <c r="E19" s="5">
        <v>1260</v>
      </c>
      <c r="F19" s="5">
        <v>5</v>
      </c>
      <c r="G19" s="5">
        <v>157</v>
      </c>
      <c r="H19" s="5" t="s">
        <v>12</v>
      </c>
      <c r="I19" s="6">
        <v>4</v>
      </c>
      <c r="J19" s="5">
        <v>4502</v>
      </c>
      <c r="K19" s="5">
        <v>3012</v>
      </c>
      <c r="L19" s="5">
        <v>32</v>
      </c>
      <c r="M19" s="5">
        <v>1292</v>
      </c>
      <c r="N19" s="5">
        <v>5</v>
      </c>
      <c r="O19" s="5">
        <v>157</v>
      </c>
      <c r="P19" s="5" t="s">
        <v>12</v>
      </c>
      <c r="Q19" s="6">
        <v>4</v>
      </c>
      <c r="R19" s="5">
        <v>4602</v>
      </c>
      <c r="S19" s="5">
        <v>3073</v>
      </c>
      <c r="T19" s="5">
        <v>31</v>
      </c>
      <c r="U19" s="5">
        <v>1332</v>
      </c>
      <c r="V19" s="5">
        <v>5</v>
      </c>
      <c r="W19" s="5">
        <v>157</v>
      </c>
      <c r="X19" s="5" t="s">
        <v>12</v>
      </c>
      <c r="Y19" s="6">
        <v>4</v>
      </c>
      <c r="Z19" s="5">
        <v>4701</v>
      </c>
      <c r="AA19" s="5">
        <v>3116</v>
      </c>
      <c r="AB19" s="5">
        <v>31</v>
      </c>
      <c r="AC19" s="5">
        <v>1389</v>
      </c>
      <c r="AD19" s="5">
        <v>5</v>
      </c>
      <c r="AE19" s="5">
        <v>156</v>
      </c>
      <c r="AF19" s="5" t="s">
        <v>12</v>
      </c>
      <c r="AG19" s="6">
        <v>4</v>
      </c>
    </row>
    <row r="20" spans="1:33" x14ac:dyDescent="0.3">
      <c r="A20" s="23" t="s">
        <v>23</v>
      </c>
      <c r="B20" s="5">
        <v>37048</v>
      </c>
      <c r="C20" s="5">
        <v>14697</v>
      </c>
      <c r="D20" s="5">
        <v>63</v>
      </c>
      <c r="E20" s="5">
        <v>19558</v>
      </c>
      <c r="F20" s="5">
        <v>58</v>
      </c>
      <c r="G20" s="5">
        <v>873</v>
      </c>
      <c r="H20" s="5">
        <v>10</v>
      </c>
      <c r="I20" s="6">
        <v>1789</v>
      </c>
      <c r="J20" s="5">
        <v>37295</v>
      </c>
      <c r="K20" s="5">
        <v>14664</v>
      </c>
      <c r="L20" s="5">
        <v>65</v>
      </c>
      <c r="M20" s="5">
        <v>19826</v>
      </c>
      <c r="N20" s="5">
        <v>58</v>
      </c>
      <c r="O20" s="5">
        <v>880</v>
      </c>
      <c r="P20" s="5">
        <v>10</v>
      </c>
      <c r="Q20" s="6">
        <v>1792</v>
      </c>
      <c r="R20" s="5">
        <v>37555</v>
      </c>
      <c r="S20" s="5">
        <v>14664</v>
      </c>
      <c r="T20" s="5">
        <v>67</v>
      </c>
      <c r="U20" s="5">
        <v>20100</v>
      </c>
      <c r="V20" s="5">
        <v>58</v>
      </c>
      <c r="W20" s="5">
        <v>874</v>
      </c>
      <c r="X20" s="5">
        <v>10</v>
      </c>
      <c r="Y20" s="6">
        <v>1782</v>
      </c>
      <c r="Z20" s="5">
        <v>37695</v>
      </c>
      <c r="AA20" s="5">
        <v>14593</v>
      </c>
      <c r="AB20" s="5">
        <v>67</v>
      </c>
      <c r="AC20" s="5">
        <v>20313</v>
      </c>
      <c r="AD20" s="5">
        <v>58</v>
      </c>
      <c r="AE20" s="5">
        <v>882</v>
      </c>
      <c r="AF20" s="5">
        <v>8</v>
      </c>
      <c r="AG20" s="6">
        <v>1774</v>
      </c>
    </row>
    <row r="21" spans="1:33" x14ac:dyDescent="0.3">
      <c r="A21" s="23" t="s">
        <v>24</v>
      </c>
      <c r="B21" s="5">
        <v>8137</v>
      </c>
      <c r="C21" s="5">
        <v>2478</v>
      </c>
      <c r="D21" s="5">
        <v>14</v>
      </c>
      <c r="E21" s="5">
        <v>5010</v>
      </c>
      <c r="F21" s="5">
        <v>19</v>
      </c>
      <c r="G21" s="5">
        <v>121</v>
      </c>
      <c r="H21" s="5">
        <v>18</v>
      </c>
      <c r="I21" s="6">
        <v>477</v>
      </c>
      <c r="J21" s="5">
        <v>8316</v>
      </c>
      <c r="K21" s="5">
        <v>2489</v>
      </c>
      <c r="L21" s="5">
        <v>14</v>
      </c>
      <c r="M21" s="5">
        <v>5184</v>
      </c>
      <c r="N21" s="5">
        <v>20</v>
      </c>
      <c r="O21" s="5">
        <v>122</v>
      </c>
      <c r="P21" s="5">
        <v>17</v>
      </c>
      <c r="Q21" s="6">
        <v>470</v>
      </c>
      <c r="R21" s="5">
        <v>8366</v>
      </c>
      <c r="S21" s="5">
        <v>2492</v>
      </c>
      <c r="T21" s="5">
        <v>15</v>
      </c>
      <c r="U21" s="5">
        <v>5232</v>
      </c>
      <c r="V21" s="5">
        <v>21</v>
      </c>
      <c r="W21" s="5">
        <v>125</v>
      </c>
      <c r="X21" s="5">
        <v>17</v>
      </c>
      <c r="Y21" s="6">
        <v>464</v>
      </c>
      <c r="Z21" s="5">
        <v>8386</v>
      </c>
      <c r="AA21" s="5">
        <v>2503</v>
      </c>
      <c r="AB21" s="5">
        <v>15</v>
      </c>
      <c r="AC21" s="5">
        <v>5243</v>
      </c>
      <c r="AD21" s="5">
        <v>22</v>
      </c>
      <c r="AE21" s="5">
        <v>126</v>
      </c>
      <c r="AF21" s="5">
        <v>17</v>
      </c>
      <c r="AG21" s="6">
        <v>460</v>
      </c>
    </row>
    <row r="22" spans="1:33" ht="28.8" x14ac:dyDescent="0.3">
      <c r="A22" s="23" t="s">
        <v>25</v>
      </c>
      <c r="B22" s="5">
        <v>2914</v>
      </c>
      <c r="C22" s="5">
        <v>19</v>
      </c>
      <c r="D22" s="5">
        <v>4</v>
      </c>
      <c r="E22" s="5">
        <v>38</v>
      </c>
      <c r="F22" s="5">
        <v>1346</v>
      </c>
      <c r="G22" s="5">
        <v>37</v>
      </c>
      <c r="H22" s="5">
        <v>1470</v>
      </c>
      <c r="I22" s="6" t="s">
        <v>12</v>
      </c>
      <c r="J22" s="5">
        <v>2918</v>
      </c>
      <c r="K22" s="5">
        <v>19</v>
      </c>
      <c r="L22" s="5">
        <v>4</v>
      </c>
      <c r="M22" s="5">
        <v>41</v>
      </c>
      <c r="N22" s="5">
        <v>1346</v>
      </c>
      <c r="O22" s="5">
        <v>39</v>
      </c>
      <c r="P22" s="5">
        <v>1469</v>
      </c>
      <c r="Q22" s="6" t="s">
        <v>12</v>
      </c>
      <c r="R22" s="5">
        <v>2920</v>
      </c>
      <c r="S22" s="5">
        <v>19</v>
      </c>
      <c r="T22" s="5">
        <v>4</v>
      </c>
      <c r="U22" s="5">
        <v>42</v>
      </c>
      <c r="V22" s="5">
        <v>1347</v>
      </c>
      <c r="W22" s="5">
        <v>40</v>
      </c>
      <c r="X22" s="5">
        <v>1468</v>
      </c>
      <c r="Y22" s="6" t="s">
        <v>12</v>
      </c>
      <c r="Z22" s="5">
        <v>2919</v>
      </c>
      <c r="AA22" s="5">
        <v>17</v>
      </c>
      <c r="AB22" s="5">
        <v>4</v>
      </c>
      <c r="AC22" s="5">
        <v>41</v>
      </c>
      <c r="AD22" s="5">
        <v>1348</v>
      </c>
      <c r="AE22" s="5">
        <v>41</v>
      </c>
      <c r="AF22" s="5">
        <v>1468</v>
      </c>
      <c r="AG22" s="6" t="s">
        <v>12</v>
      </c>
    </row>
    <row r="23" spans="1:33" x14ac:dyDescent="0.3">
      <c r="A23" s="23" t="s">
        <v>26</v>
      </c>
      <c r="B23" s="5">
        <v>7582</v>
      </c>
      <c r="C23" s="5">
        <v>817</v>
      </c>
      <c r="D23" s="5">
        <v>15</v>
      </c>
      <c r="E23" s="5">
        <v>4409</v>
      </c>
      <c r="F23" s="5">
        <v>838</v>
      </c>
      <c r="G23" s="5">
        <v>1062</v>
      </c>
      <c r="H23" s="5">
        <v>199</v>
      </c>
      <c r="I23" s="6">
        <v>242</v>
      </c>
      <c r="J23" s="5">
        <v>7578</v>
      </c>
      <c r="K23" s="5">
        <v>830</v>
      </c>
      <c r="L23" s="5">
        <v>16</v>
      </c>
      <c r="M23" s="5">
        <v>4387</v>
      </c>
      <c r="N23" s="5">
        <v>838</v>
      </c>
      <c r="O23" s="5">
        <v>1067</v>
      </c>
      <c r="P23" s="5">
        <v>198</v>
      </c>
      <c r="Q23" s="6">
        <v>242</v>
      </c>
      <c r="R23" s="5">
        <v>7754</v>
      </c>
      <c r="S23" s="5">
        <v>835</v>
      </c>
      <c r="T23" s="5">
        <v>16</v>
      </c>
      <c r="U23" s="5">
        <v>4533</v>
      </c>
      <c r="V23" s="5">
        <v>838</v>
      </c>
      <c r="W23" s="5">
        <v>1083</v>
      </c>
      <c r="X23" s="5">
        <v>197</v>
      </c>
      <c r="Y23" s="6">
        <v>252</v>
      </c>
      <c r="Z23" s="5">
        <v>7946</v>
      </c>
      <c r="AA23" s="5">
        <v>825</v>
      </c>
      <c r="AB23" s="5">
        <v>17</v>
      </c>
      <c r="AC23" s="5">
        <v>4739</v>
      </c>
      <c r="AD23" s="5">
        <v>839</v>
      </c>
      <c r="AE23" s="5">
        <v>1080</v>
      </c>
      <c r="AF23" s="5">
        <v>194</v>
      </c>
      <c r="AG23" s="6">
        <v>252</v>
      </c>
    </row>
    <row r="24" spans="1:33" x14ac:dyDescent="0.3">
      <c r="A24" s="23" t="s">
        <v>27</v>
      </c>
      <c r="B24" s="5">
        <v>5754</v>
      </c>
      <c r="C24" s="5">
        <v>1228</v>
      </c>
      <c r="D24" s="5">
        <v>9</v>
      </c>
      <c r="E24" s="5">
        <v>2228</v>
      </c>
      <c r="F24" s="5">
        <v>195</v>
      </c>
      <c r="G24" s="5">
        <v>699</v>
      </c>
      <c r="H24" s="5">
        <v>421</v>
      </c>
      <c r="I24" s="6">
        <v>974</v>
      </c>
      <c r="J24" s="5">
        <v>5843</v>
      </c>
      <c r="K24" s="5">
        <v>1229</v>
      </c>
      <c r="L24" s="5">
        <v>10</v>
      </c>
      <c r="M24" s="5">
        <v>2318</v>
      </c>
      <c r="N24" s="5">
        <v>195</v>
      </c>
      <c r="O24" s="5">
        <v>704</v>
      </c>
      <c r="P24" s="5">
        <v>421</v>
      </c>
      <c r="Q24" s="6">
        <v>966</v>
      </c>
      <c r="R24" s="5">
        <v>5912</v>
      </c>
      <c r="S24" s="5">
        <v>1235</v>
      </c>
      <c r="T24" s="5">
        <v>10</v>
      </c>
      <c r="U24" s="5">
        <v>2370</v>
      </c>
      <c r="V24" s="5">
        <v>195</v>
      </c>
      <c r="W24" s="5">
        <v>723</v>
      </c>
      <c r="X24" s="5">
        <v>420</v>
      </c>
      <c r="Y24" s="6">
        <v>959</v>
      </c>
      <c r="Z24" s="5">
        <v>5956</v>
      </c>
      <c r="AA24" s="5">
        <v>1231</v>
      </c>
      <c r="AB24" s="5">
        <v>10</v>
      </c>
      <c r="AC24" s="5">
        <v>2416</v>
      </c>
      <c r="AD24" s="5">
        <v>195</v>
      </c>
      <c r="AE24" s="5">
        <v>736</v>
      </c>
      <c r="AF24" s="5">
        <v>419</v>
      </c>
      <c r="AG24" s="6">
        <v>949</v>
      </c>
    </row>
    <row r="25" spans="1:33" x14ac:dyDescent="0.3">
      <c r="A25" s="23" t="s">
        <v>28</v>
      </c>
      <c r="B25" s="5">
        <v>15620</v>
      </c>
      <c r="C25" s="5">
        <v>804</v>
      </c>
      <c r="D25" s="5">
        <v>8</v>
      </c>
      <c r="E25" s="5">
        <v>3861</v>
      </c>
      <c r="F25" s="5">
        <v>226</v>
      </c>
      <c r="G25" s="5">
        <v>464</v>
      </c>
      <c r="H25" s="5">
        <v>7216</v>
      </c>
      <c r="I25" s="6">
        <v>3041</v>
      </c>
      <c r="J25" s="5">
        <v>15544</v>
      </c>
      <c r="K25" s="5">
        <v>819</v>
      </c>
      <c r="L25" s="5">
        <v>8</v>
      </c>
      <c r="M25" s="5">
        <v>3892</v>
      </c>
      <c r="N25" s="5">
        <v>225</v>
      </c>
      <c r="O25" s="5">
        <v>465</v>
      </c>
      <c r="P25" s="5">
        <v>7188</v>
      </c>
      <c r="Q25" s="6">
        <v>2947</v>
      </c>
      <c r="R25" s="5">
        <v>15720</v>
      </c>
      <c r="S25" s="5">
        <v>818</v>
      </c>
      <c r="T25" s="5">
        <v>9</v>
      </c>
      <c r="U25" s="5">
        <v>3982</v>
      </c>
      <c r="V25" s="5">
        <v>225</v>
      </c>
      <c r="W25" s="5">
        <v>469</v>
      </c>
      <c r="X25" s="5">
        <v>7180</v>
      </c>
      <c r="Y25" s="6">
        <v>3037</v>
      </c>
      <c r="Z25" s="5">
        <v>15832</v>
      </c>
      <c r="AA25" s="5">
        <v>820</v>
      </c>
      <c r="AB25" s="5">
        <v>9</v>
      </c>
      <c r="AC25" s="5">
        <v>4063</v>
      </c>
      <c r="AD25" s="5">
        <v>225</v>
      </c>
      <c r="AE25" s="5">
        <v>475</v>
      </c>
      <c r="AF25" s="5">
        <v>7171</v>
      </c>
      <c r="AG25" s="6">
        <v>3069</v>
      </c>
    </row>
    <row r="26" spans="1:33" x14ac:dyDescent="0.3">
      <c r="A26" s="23" t="s">
        <v>29</v>
      </c>
      <c r="B26" s="5">
        <v>27007</v>
      </c>
      <c r="C26" s="5">
        <v>1080</v>
      </c>
      <c r="D26" s="5">
        <v>10</v>
      </c>
      <c r="E26" s="5">
        <v>7146</v>
      </c>
      <c r="F26" s="5">
        <v>3</v>
      </c>
      <c r="G26" s="5">
        <v>4499</v>
      </c>
      <c r="H26" s="5">
        <v>14267</v>
      </c>
      <c r="I26" s="6">
        <v>2</v>
      </c>
      <c r="J26" s="5">
        <v>27102</v>
      </c>
      <c r="K26" s="5">
        <v>1078</v>
      </c>
      <c r="L26" s="5">
        <v>10</v>
      </c>
      <c r="M26" s="5">
        <v>7241</v>
      </c>
      <c r="N26" s="5">
        <v>3</v>
      </c>
      <c r="O26" s="5">
        <v>4493</v>
      </c>
      <c r="P26" s="5">
        <v>14275</v>
      </c>
      <c r="Q26" s="6">
        <v>2</v>
      </c>
      <c r="R26" s="5">
        <v>27210</v>
      </c>
      <c r="S26" s="5">
        <v>1067</v>
      </c>
      <c r="T26" s="5">
        <v>12</v>
      </c>
      <c r="U26" s="5">
        <v>7341</v>
      </c>
      <c r="V26" s="5">
        <v>3</v>
      </c>
      <c r="W26" s="5">
        <v>4486</v>
      </c>
      <c r="X26" s="5">
        <v>14299</v>
      </c>
      <c r="Y26" s="6">
        <v>2</v>
      </c>
      <c r="Z26" s="5">
        <v>27283</v>
      </c>
      <c r="AA26" s="5">
        <v>1070</v>
      </c>
      <c r="AB26" s="5">
        <v>12</v>
      </c>
      <c r="AC26" s="5">
        <v>7390</v>
      </c>
      <c r="AD26" s="5">
        <v>3</v>
      </c>
      <c r="AE26" s="5">
        <v>4458</v>
      </c>
      <c r="AF26" s="5">
        <v>14348</v>
      </c>
      <c r="AG26" s="6">
        <v>2</v>
      </c>
    </row>
    <row r="27" spans="1:33" ht="28.8" x14ac:dyDescent="0.3">
      <c r="A27" s="23" t="s">
        <v>30</v>
      </c>
      <c r="B27" s="5">
        <v>1</v>
      </c>
      <c r="C27" s="5">
        <v>1</v>
      </c>
      <c r="D27" s="5" t="s">
        <v>12</v>
      </c>
      <c r="E27" s="5" t="s">
        <v>12</v>
      </c>
      <c r="F27" s="5" t="s">
        <v>12</v>
      </c>
      <c r="G27" s="5" t="s">
        <v>12</v>
      </c>
      <c r="H27" s="5" t="s">
        <v>12</v>
      </c>
      <c r="I27" s="6" t="s">
        <v>12</v>
      </c>
      <c r="J27" s="5">
        <v>1</v>
      </c>
      <c r="K27" s="5">
        <v>1</v>
      </c>
      <c r="L27" s="5" t="s">
        <v>12</v>
      </c>
      <c r="M27" s="5" t="s">
        <v>12</v>
      </c>
      <c r="N27" s="5" t="s">
        <v>12</v>
      </c>
      <c r="O27" s="5" t="s">
        <v>12</v>
      </c>
      <c r="P27" s="5" t="s">
        <v>12</v>
      </c>
      <c r="Q27" s="6" t="s">
        <v>12</v>
      </c>
      <c r="R27" s="5">
        <v>1</v>
      </c>
      <c r="S27" s="5">
        <v>1</v>
      </c>
      <c r="T27" s="5" t="s">
        <v>12</v>
      </c>
      <c r="U27" s="5" t="s">
        <v>12</v>
      </c>
      <c r="V27" s="5" t="s">
        <v>12</v>
      </c>
      <c r="W27" s="5" t="s">
        <v>12</v>
      </c>
      <c r="X27" s="5" t="s">
        <v>12</v>
      </c>
      <c r="Y27" s="6" t="s">
        <v>12</v>
      </c>
      <c r="Z27" s="5">
        <v>1</v>
      </c>
      <c r="AA27" s="5">
        <v>1</v>
      </c>
      <c r="AB27" s="5" t="s">
        <v>12</v>
      </c>
      <c r="AC27" s="5" t="s">
        <v>12</v>
      </c>
      <c r="AD27" s="5" t="s">
        <v>12</v>
      </c>
      <c r="AE27" s="5" t="s">
        <v>12</v>
      </c>
      <c r="AF27" s="5" t="s">
        <v>12</v>
      </c>
      <c r="AG27" s="6" t="s">
        <v>12</v>
      </c>
    </row>
    <row r="28" spans="1:33" ht="15" thickBot="1" x14ac:dyDescent="0.35">
      <c r="A28" s="24" t="s">
        <v>31</v>
      </c>
      <c r="B28" s="8">
        <v>9</v>
      </c>
      <c r="C28" s="8" t="s">
        <v>12</v>
      </c>
      <c r="D28" s="8" t="s">
        <v>12</v>
      </c>
      <c r="E28" s="8">
        <v>1</v>
      </c>
      <c r="F28" s="8" t="s">
        <v>12</v>
      </c>
      <c r="G28" s="8">
        <v>2</v>
      </c>
      <c r="H28" s="8">
        <v>6</v>
      </c>
      <c r="I28" s="9" t="s">
        <v>12</v>
      </c>
      <c r="J28" s="8">
        <v>9</v>
      </c>
      <c r="K28" s="8" t="s">
        <v>12</v>
      </c>
      <c r="L28" s="8" t="s">
        <v>12</v>
      </c>
      <c r="M28" s="8">
        <v>1</v>
      </c>
      <c r="N28" s="8" t="s">
        <v>12</v>
      </c>
      <c r="O28" s="8">
        <v>2</v>
      </c>
      <c r="P28" s="8">
        <v>6</v>
      </c>
      <c r="Q28" s="9" t="s">
        <v>12</v>
      </c>
      <c r="R28" s="8">
        <v>9</v>
      </c>
      <c r="S28" s="8" t="s">
        <v>12</v>
      </c>
      <c r="T28" s="8" t="s">
        <v>12</v>
      </c>
      <c r="U28" s="8">
        <v>1</v>
      </c>
      <c r="V28" s="8" t="s">
        <v>12</v>
      </c>
      <c r="W28" s="8">
        <v>2</v>
      </c>
      <c r="X28" s="8">
        <v>6</v>
      </c>
      <c r="Y28" s="9" t="s">
        <v>12</v>
      </c>
      <c r="Z28" s="8">
        <v>9</v>
      </c>
      <c r="AA28" s="8" t="s">
        <v>12</v>
      </c>
      <c r="AB28" s="8" t="s">
        <v>12</v>
      </c>
      <c r="AC28" s="8">
        <v>1</v>
      </c>
      <c r="AD28" s="8" t="s">
        <v>12</v>
      </c>
      <c r="AE28" s="8">
        <v>2</v>
      </c>
      <c r="AF28" s="8">
        <v>6</v>
      </c>
      <c r="AG28" s="9" t="s">
        <v>12</v>
      </c>
    </row>
    <row r="29" spans="1:33" x14ac:dyDescent="0.3">
      <c r="A29" s="1" t="s">
        <v>32</v>
      </c>
      <c r="K29" s="7"/>
    </row>
    <row r="30" spans="1:33" x14ac:dyDescent="0.3">
      <c r="K30" s="7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 differentFirst="1">
    <oddHeader>&amp;L&amp;G</oddHeader>
    <firstHeader>&amp;L&amp;G</first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91A4D-5B06-4925-A68A-B1A929BB1BF4}">
  <dimension ref="A2:AG29"/>
  <sheetViews>
    <sheetView showWhiteSpace="0" zoomScaleNormal="100" workbookViewId="0"/>
  </sheetViews>
  <sheetFormatPr defaultColWidth="9.109375" defaultRowHeight="14.4" x14ac:dyDescent="0.3"/>
  <cols>
    <col min="1" max="1" width="59.6640625" style="1" customWidth="1"/>
    <col min="2" max="2" width="8.6640625" style="1" customWidth="1"/>
    <col min="3" max="3" width="12.6640625" style="1" customWidth="1"/>
    <col min="4" max="4" width="8.109375" style="1" bestFit="1" customWidth="1"/>
    <col min="5" max="5" width="12.6640625" style="1" customWidth="1"/>
    <col min="6" max="6" width="11.6640625" style="1" customWidth="1"/>
    <col min="7" max="7" width="15.33203125" style="1" customWidth="1"/>
    <col min="8" max="8" width="8.6640625" style="1" customWidth="1"/>
    <col min="9" max="9" width="19.6640625" style="1" customWidth="1"/>
    <col min="10" max="11" width="12.6640625" style="1" customWidth="1"/>
    <col min="12" max="12" width="8.5546875" style="1" customWidth="1"/>
    <col min="13" max="13" width="12.6640625" style="1" customWidth="1"/>
    <col min="14" max="14" width="11.6640625" style="1" customWidth="1"/>
    <col min="15" max="15" width="15.33203125" style="1" customWidth="1"/>
    <col min="16" max="16" width="8.6640625" style="1" customWidth="1"/>
    <col min="17" max="17" width="19.6640625" style="1" customWidth="1"/>
    <col min="18" max="19" width="12.6640625" style="1" customWidth="1"/>
    <col min="20" max="20" width="14.6640625" style="1" customWidth="1"/>
    <col min="21" max="21" width="12.6640625" style="1" customWidth="1"/>
    <col min="22" max="22" width="11.6640625" style="1" customWidth="1"/>
    <col min="23" max="23" width="15.33203125" style="1" customWidth="1"/>
    <col min="24" max="24" width="8.6640625" style="1" customWidth="1"/>
    <col min="25" max="25" width="19.6640625" style="1" customWidth="1"/>
    <col min="26" max="26" width="8.5546875" style="1" customWidth="1"/>
    <col min="27" max="27" width="12.6640625" style="1" customWidth="1"/>
    <col min="28" max="28" width="8.5546875" style="1" customWidth="1"/>
    <col min="29" max="29" width="12.6640625" style="1" customWidth="1"/>
    <col min="30" max="30" width="11.6640625" style="1" customWidth="1"/>
    <col min="31" max="31" width="15.33203125" style="1" customWidth="1"/>
    <col min="32" max="32" width="8.6640625" style="1" customWidth="1"/>
    <col min="33" max="33" width="19.6640625" style="1" customWidth="1"/>
    <col min="34" max="16384" width="9.109375" style="1"/>
  </cols>
  <sheetData>
    <row r="2" spans="1:33" x14ac:dyDescent="0.3">
      <c r="A2" s="2" t="str">
        <f>UPPER("Poslovni subjekti v Poslovnem registru Slovenije po področjih dejavnosti SKD in po skupinah, po četrtletjih 2018")</f>
        <v>POSLOVNI SUBJEKTI V POSLOVNEM REGISTRU SLOVENIJE PO PODROČJIH DEJAVNOSTI SKD IN PO SKUPINAH, PO ČETRTLETJIH 2018</v>
      </c>
    </row>
    <row r="3" spans="1:33" x14ac:dyDescent="0.3">
      <c r="A3" s="2"/>
    </row>
    <row r="4" spans="1:33" ht="15" thickBot="1" x14ac:dyDescent="0.35">
      <c r="B4" s="28" t="s">
        <v>43</v>
      </c>
      <c r="C4" s="29"/>
      <c r="D4" s="29"/>
      <c r="E4" s="29"/>
      <c r="F4" s="29"/>
      <c r="G4" s="29"/>
      <c r="H4" s="29"/>
      <c r="I4" s="30"/>
      <c r="J4" s="28" t="s">
        <v>44</v>
      </c>
      <c r="K4" s="29"/>
      <c r="L4" s="29"/>
      <c r="M4" s="29"/>
      <c r="N4" s="29"/>
      <c r="O4" s="29"/>
      <c r="P4" s="29"/>
      <c r="Q4" s="30"/>
      <c r="R4" s="28" t="s">
        <v>45</v>
      </c>
      <c r="S4" s="29"/>
      <c r="T4" s="29"/>
      <c r="U4" s="29"/>
      <c r="V4" s="29"/>
      <c r="W4" s="29"/>
      <c r="X4" s="29"/>
      <c r="Y4" s="30"/>
      <c r="Z4" s="28" t="s">
        <v>46</v>
      </c>
      <c r="AA4" s="29"/>
      <c r="AB4" s="29"/>
      <c r="AC4" s="29"/>
      <c r="AD4" s="29"/>
      <c r="AE4" s="29"/>
      <c r="AF4" s="29"/>
      <c r="AG4" s="30"/>
    </row>
    <row r="5" spans="1:33" ht="72.599999999999994" thickBot="1" x14ac:dyDescent="0.35">
      <c r="A5" s="10" t="s">
        <v>1</v>
      </c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1" t="s">
        <v>9</v>
      </c>
      <c r="J5" s="11" t="s">
        <v>2</v>
      </c>
      <c r="K5" s="11" t="s">
        <v>3</v>
      </c>
      <c r="L5" s="11" t="s">
        <v>4</v>
      </c>
      <c r="M5" s="11" t="s">
        <v>5</v>
      </c>
      <c r="N5" s="11" t="s">
        <v>6</v>
      </c>
      <c r="O5" s="11" t="s">
        <v>7</v>
      </c>
      <c r="P5" s="11" t="s">
        <v>8</v>
      </c>
      <c r="Q5" s="12" t="s">
        <v>9</v>
      </c>
      <c r="R5" s="11" t="s">
        <v>2</v>
      </c>
      <c r="S5" s="11" t="s">
        <v>3</v>
      </c>
      <c r="T5" s="11" t="s">
        <v>4</v>
      </c>
      <c r="U5" s="11" t="s">
        <v>5</v>
      </c>
      <c r="V5" s="11" t="s">
        <v>6</v>
      </c>
      <c r="W5" s="11" t="s">
        <v>7</v>
      </c>
      <c r="X5" s="11" t="s">
        <v>8</v>
      </c>
      <c r="Y5" s="12" t="s">
        <v>9</v>
      </c>
      <c r="Z5" s="11" t="s">
        <v>2</v>
      </c>
      <c r="AA5" s="11" t="s">
        <v>3</v>
      </c>
      <c r="AB5" s="11" t="s">
        <v>4</v>
      </c>
      <c r="AC5" s="11" t="s">
        <v>5</v>
      </c>
      <c r="AD5" s="11" t="s">
        <v>6</v>
      </c>
      <c r="AE5" s="11" t="s">
        <v>7</v>
      </c>
      <c r="AF5" s="11" t="s">
        <v>8</v>
      </c>
      <c r="AG5" s="12" t="s">
        <v>9</v>
      </c>
    </row>
    <row r="6" spans="1:33" ht="15" thickBot="1" x14ac:dyDescent="0.35">
      <c r="A6" s="13">
        <v>1</v>
      </c>
      <c r="B6" s="14" t="s">
        <v>0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5">
        <v>9</v>
      </c>
      <c r="J6" s="14" t="s">
        <v>0</v>
      </c>
      <c r="K6" s="14">
        <v>3</v>
      </c>
      <c r="L6" s="14">
        <v>4</v>
      </c>
      <c r="M6" s="14">
        <v>5</v>
      </c>
      <c r="N6" s="14">
        <v>6</v>
      </c>
      <c r="O6" s="14">
        <v>7</v>
      </c>
      <c r="P6" s="14">
        <v>8</v>
      </c>
      <c r="Q6" s="15">
        <v>9</v>
      </c>
      <c r="R6" s="14" t="s">
        <v>0</v>
      </c>
      <c r="S6" s="14">
        <v>3</v>
      </c>
      <c r="T6" s="14">
        <v>4</v>
      </c>
      <c r="U6" s="14">
        <v>5</v>
      </c>
      <c r="V6" s="14">
        <v>6</v>
      </c>
      <c r="W6" s="14">
        <v>7</v>
      </c>
      <c r="X6" s="14">
        <v>8</v>
      </c>
      <c r="Y6" s="15">
        <v>9</v>
      </c>
      <c r="Z6" s="14" t="s">
        <v>0</v>
      </c>
      <c r="AA6" s="14">
        <v>3</v>
      </c>
      <c r="AB6" s="14">
        <v>4</v>
      </c>
      <c r="AC6" s="14">
        <v>5</v>
      </c>
      <c r="AD6" s="14">
        <v>6</v>
      </c>
      <c r="AE6" s="14">
        <v>7</v>
      </c>
      <c r="AF6" s="14">
        <v>8</v>
      </c>
      <c r="AG6" s="15">
        <v>9</v>
      </c>
    </row>
    <row r="7" spans="1:33" ht="15" thickBot="1" x14ac:dyDescent="0.35">
      <c r="A7" s="16" t="s">
        <v>2</v>
      </c>
      <c r="B7" s="17">
        <v>212421</v>
      </c>
      <c r="C7" s="18">
        <v>72865</v>
      </c>
      <c r="D7" s="18">
        <v>470</v>
      </c>
      <c r="E7" s="18">
        <v>91429</v>
      </c>
      <c r="F7" s="18">
        <v>2803</v>
      </c>
      <c r="G7" s="18">
        <v>8795</v>
      </c>
      <c r="H7" s="18">
        <v>24115</v>
      </c>
      <c r="I7" s="19">
        <v>11944</v>
      </c>
      <c r="J7" s="17">
        <v>214474</v>
      </c>
      <c r="K7" s="18">
        <v>73114</v>
      </c>
      <c r="L7" s="18">
        <v>470</v>
      </c>
      <c r="M7" s="18">
        <v>92434</v>
      </c>
      <c r="N7" s="18">
        <v>2804</v>
      </c>
      <c r="O7" s="18">
        <v>8814</v>
      </c>
      <c r="P7" s="18">
        <v>24080</v>
      </c>
      <c r="Q7" s="19">
        <v>12758</v>
      </c>
      <c r="R7" s="17">
        <v>215567</v>
      </c>
      <c r="S7" s="18">
        <v>73200</v>
      </c>
      <c r="T7" s="18">
        <v>470</v>
      </c>
      <c r="U7" s="18">
        <v>93500</v>
      </c>
      <c r="V7" s="18">
        <v>2805</v>
      </c>
      <c r="W7" s="18">
        <v>8834</v>
      </c>
      <c r="X7" s="18">
        <v>24080</v>
      </c>
      <c r="Y7" s="19">
        <v>12678</v>
      </c>
      <c r="Z7" s="17">
        <v>215354</v>
      </c>
      <c r="AA7" s="18">
        <v>72922</v>
      </c>
      <c r="AB7" s="18">
        <v>471</v>
      </c>
      <c r="AC7" s="18">
        <v>93937</v>
      </c>
      <c r="AD7" s="18">
        <v>2753</v>
      </c>
      <c r="AE7" s="18">
        <v>8814</v>
      </c>
      <c r="AF7" s="18">
        <v>24101</v>
      </c>
      <c r="AG7" s="19">
        <v>12356</v>
      </c>
    </row>
    <row r="8" spans="1:33" x14ac:dyDescent="0.3">
      <c r="A8" s="22" t="s">
        <v>10</v>
      </c>
      <c r="B8" s="3">
        <v>3602</v>
      </c>
      <c r="C8" s="3">
        <v>496</v>
      </c>
      <c r="D8" s="3">
        <v>92</v>
      </c>
      <c r="E8" s="3">
        <v>1017</v>
      </c>
      <c r="F8" s="3">
        <v>1</v>
      </c>
      <c r="G8" s="3">
        <v>502</v>
      </c>
      <c r="H8" s="3">
        <v>516</v>
      </c>
      <c r="I8" s="4">
        <v>978</v>
      </c>
      <c r="J8" s="3">
        <v>3630</v>
      </c>
      <c r="K8" s="3">
        <v>492</v>
      </c>
      <c r="L8" s="3">
        <v>92</v>
      </c>
      <c r="M8" s="3">
        <v>1041</v>
      </c>
      <c r="N8" s="3">
        <v>1</v>
      </c>
      <c r="O8" s="3">
        <v>500</v>
      </c>
      <c r="P8" s="3">
        <v>516</v>
      </c>
      <c r="Q8" s="4">
        <v>988</v>
      </c>
      <c r="R8" s="3">
        <v>3652</v>
      </c>
      <c r="S8" s="3">
        <v>494</v>
      </c>
      <c r="T8" s="3">
        <v>92</v>
      </c>
      <c r="U8" s="3">
        <v>1053</v>
      </c>
      <c r="V8" s="3">
        <v>1</v>
      </c>
      <c r="W8" s="3">
        <v>499</v>
      </c>
      <c r="X8" s="3">
        <v>516</v>
      </c>
      <c r="Y8" s="4">
        <v>997</v>
      </c>
      <c r="Z8" s="3">
        <v>3658</v>
      </c>
      <c r="AA8" s="3">
        <v>498</v>
      </c>
      <c r="AB8" s="3">
        <v>91</v>
      </c>
      <c r="AC8" s="3">
        <v>1056</v>
      </c>
      <c r="AD8" s="3">
        <v>1</v>
      </c>
      <c r="AE8" s="3">
        <v>498</v>
      </c>
      <c r="AF8" s="3">
        <v>515</v>
      </c>
      <c r="AG8" s="4">
        <v>999</v>
      </c>
    </row>
    <row r="9" spans="1:33" x14ac:dyDescent="0.3">
      <c r="A9" s="23" t="s">
        <v>11</v>
      </c>
      <c r="B9" s="5">
        <v>107</v>
      </c>
      <c r="C9" s="5">
        <v>74</v>
      </c>
      <c r="D9" s="5">
        <v>1</v>
      </c>
      <c r="E9" s="5">
        <v>30</v>
      </c>
      <c r="F9" s="5" t="s">
        <v>12</v>
      </c>
      <c r="G9" s="5" t="s">
        <v>12</v>
      </c>
      <c r="H9" s="5" t="s">
        <v>12</v>
      </c>
      <c r="I9" s="6">
        <v>2</v>
      </c>
      <c r="J9" s="5">
        <v>107</v>
      </c>
      <c r="K9" s="5">
        <v>76</v>
      </c>
      <c r="L9" s="5">
        <v>1</v>
      </c>
      <c r="M9" s="5">
        <v>28</v>
      </c>
      <c r="N9" s="5" t="s">
        <v>12</v>
      </c>
      <c r="O9" s="5" t="s">
        <v>12</v>
      </c>
      <c r="P9" s="5" t="s">
        <v>12</v>
      </c>
      <c r="Q9" s="6">
        <v>2</v>
      </c>
      <c r="R9" s="5">
        <v>105</v>
      </c>
      <c r="S9" s="5">
        <v>74</v>
      </c>
      <c r="T9" s="5">
        <v>1</v>
      </c>
      <c r="U9" s="5">
        <v>28</v>
      </c>
      <c r="V9" s="5" t="s">
        <v>12</v>
      </c>
      <c r="W9" s="5" t="s">
        <v>12</v>
      </c>
      <c r="X9" s="5" t="s">
        <v>12</v>
      </c>
      <c r="Y9" s="6">
        <v>2</v>
      </c>
      <c r="Z9" s="5">
        <v>106</v>
      </c>
      <c r="AA9" s="5">
        <v>72</v>
      </c>
      <c r="AB9" s="5">
        <v>1</v>
      </c>
      <c r="AC9" s="5">
        <v>31</v>
      </c>
      <c r="AD9" s="5" t="s">
        <v>12</v>
      </c>
      <c r="AE9" s="5" t="s">
        <v>12</v>
      </c>
      <c r="AF9" s="5" t="s">
        <v>12</v>
      </c>
      <c r="AG9" s="6">
        <v>2</v>
      </c>
    </row>
    <row r="10" spans="1:33" x14ac:dyDescent="0.3">
      <c r="A10" s="23" t="s">
        <v>13</v>
      </c>
      <c r="B10" s="5">
        <v>20341</v>
      </c>
      <c r="C10" s="5">
        <v>8803</v>
      </c>
      <c r="D10" s="5">
        <v>38</v>
      </c>
      <c r="E10" s="5">
        <v>9477</v>
      </c>
      <c r="F10" s="5">
        <v>3</v>
      </c>
      <c r="G10" s="5">
        <v>51</v>
      </c>
      <c r="H10" s="5" t="s">
        <v>12</v>
      </c>
      <c r="I10" s="6">
        <v>1969</v>
      </c>
      <c r="J10" s="5">
        <v>20456</v>
      </c>
      <c r="K10" s="5">
        <v>8831</v>
      </c>
      <c r="L10" s="5">
        <v>38</v>
      </c>
      <c r="M10" s="5">
        <v>9546</v>
      </c>
      <c r="N10" s="5">
        <v>3</v>
      </c>
      <c r="O10" s="5">
        <v>48</v>
      </c>
      <c r="P10" s="5" t="s">
        <v>12</v>
      </c>
      <c r="Q10" s="6">
        <v>1990</v>
      </c>
      <c r="R10" s="5">
        <v>20524</v>
      </c>
      <c r="S10" s="5">
        <v>8823</v>
      </c>
      <c r="T10" s="5">
        <v>38</v>
      </c>
      <c r="U10" s="5">
        <v>9589</v>
      </c>
      <c r="V10" s="5">
        <v>3</v>
      </c>
      <c r="W10" s="5">
        <v>49</v>
      </c>
      <c r="X10" s="5" t="s">
        <v>12</v>
      </c>
      <c r="Y10" s="6">
        <v>2022</v>
      </c>
      <c r="Z10" s="5">
        <v>20506</v>
      </c>
      <c r="AA10" s="5">
        <v>8807</v>
      </c>
      <c r="AB10" s="5">
        <v>38</v>
      </c>
      <c r="AC10" s="5">
        <v>9580</v>
      </c>
      <c r="AD10" s="5">
        <v>3</v>
      </c>
      <c r="AE10" s="5">
        <v>48</v>
      </c>
      <c r="AF10" s="5" t="s">
        <v>12</v>
      </c>
      <c r="AG10" s="6">
        <v>2030</v>
      </c>
    </row>
    <row r="11" spans="1:33" x14ac:dyDescent="0.3">
      <c r="A11" s="23" t="s">
        <v>14</v>
      </c>
      <c r="B11" s="5">
        <v>1536</v>
      </c>
      <c r="C11" s="5">
        <v>687</v>
      </c>
      <c r="D11" s="5">
        <v>3</v>
      </c>
      <c r="E11" s="5">
        <v>395</v>
      </c>
      <c r="F11" s="5" t="s">
        <v>12</v>
      </c>
      <c r="G11" s="5">
        <v>2</v>
      </c>
      <c r="H11" s="5" t="s">
        <v>12</v>
      </c>
      <c r="I11" s="6">
        <v>449</v>
      </c>
      <c r="J11" s="5">
        <v>1538</v>
      </c>
      <c r="K11" s="5">
        <v>685</v>
      </c>
      <c r="L11" s="5">
        <v>5</v>
      </c>
      <c r="M11" s="5">
        <v>397</v>
      </c>
      <c r="N11" s="5" t="s">
        <v>12</v>
      </c>
      <c r="O11" s="5">
        <v>2</v>
      </c>
      <c r="P11" s="5" t="s">
        <v>12</v>
      </c>
      <c r="Q11" s="6">
        <v>449</v>
      </c>
      <c r="R11" s="5">
        <v>1544</v>
      </c>
      <c r="S11" s="5">
        <v>684</v>
      </c>
      <c r="T11" s="5">
        <v>5</v>
      </c>
      <c r="U11" s="5">
        <v>402</v>
      </c>
      <c r="V11" s="5" t="s">
        <v>12</v>
      </c>
      <c r="W11" s="5">
        <v>2</v>
      </c>
      <c r="X11" s="5" t="s">
        <v>12</v>
      </c>
      <c r="Y11" s="6">
        <v>451</v>
      </c>
      <c r="Z11" s="5">
        <v>1529</v>
      </c>
      <c r="AA11" s="5">
        <v>679</v>
      </c>
      <c r="AB11" s="5">
        <v>5</v>
      </c>
      <c r="AC11" s="5">
        <v>393</v>
      </c>
      <c r="AD11" s="5" t="s">
        <v>12</v>
      </c>
      <c r="AE11" s="5">
        <v>2</v>
      </c>
      <c r="AF11" s="5" t="s">
        <v>12</v>
      </c>
      <c r="AG11" s="6">
        <v>450</v>
      </c>
    </row>
    <row r="12" spans="1:33" x14ac:dyDescent="0.3">
      <c r="A12" s="23" t="s">
        <v>15</v>
      </c>
      <c r="B12" s="5">
        <v>478</v>
      </c>
      <c r="C12" s="5">
        <v>370</v>
      </c>
      <c r="D12" s="5">
        <v>22</v>
      </c>
      <c r="E12" s="5">
        <v>79</v>
      </c>
      <c r="F12" s="5">
        <v>1</v>
      </c>
      <c r="G12" s="5">
        <v>5</v>
      </c>
      <c r="H12" s="5" t="s">
        <v>12</v>
      </c>
      <c r="I12" s="6">
        <v>1</v>
      </c>
      <c r="J12" s="5">
        <v>475</v>
      </c>
      <c r="K12" s="5">
        <v>367</v>
      </c>
      <c r="L12" s="5">
        <v>22</v>
      </c>
      <c r="M12" s="5">
        <v>79</v>
      </c>
      <c r="N12" s="5">
        <v>1</v>
      </c>
      <c r="O12" s="5">
        <v>5</v>
      </c>
      <c r="P12" s="5" t="s">
        <v>12</v>
      </c>
      <c r="Q12" s="6">
        <v>1</v>
      </c>
      <c r="R12" s="5">
        <v>471</v>
      </c>
      <c r="S12" s="5">
        <v>365</v>
      </c>
      <c r="T12" s="5">
        <v>22</v>
      </c>
      <c r="U12" s="5">
        <v>77</v>
      </c>
      <c r="V12" s="5">
        <v>1</v>
      </c>
      <c r="W12" s="5">
        <v>5</v>
      </c>
      <c r="X12" s="5" t="s">
        <v>12</v>
      </c>
      <c r="Y12" s="6">
        <v>1</v>
      </c>
      <c r="Z12" s="5">
        <v>465</v>
      </c>
      <c r="AA12" s="5">
        <v>360</v>
      </c>
      <c r="AB12" s="5">
        <v>23</v>
      </c>
      <c r="AC12" s="5">
        <v>76</v>
      </c>
      <c r="AD12" s="5">
        <v>1</v>
      </c>
      <c r="AE12" s="5">
        <v>4</v>
      </c>
      <c r="AF12" s="5" t="s">
        <v>12</v>
      </c>
      <c r="AG12" s="6">
        <v>1</v>
      </c>
    </row>
    <row r="13" spans="1:33" x14ac:dyDescent="0.3">
      <c r="A13" s="23" t="s">
        <v>16</v>
      </c>
      <c r="B13" s="5">
        <v>20153</v>
      </c>
      <c r="C13" s="5">
        <v>8492</v>
      </c>
      <c r="D13" s="5">
        <v>17</v>
      </c>
      <c r="E13" s="5">
        <v>11632</v>
      </c>
      <c r="F13" s="5" t="s">
        <v>12</v>
      </c>
      <c r="G13" s="5">
        <v>7</v>
      </c>
      <c r="H13" s="5" t="s">
        <v>12</v>
      </c>
      <c r="I13" s="6">
        <v>5</v>
      </c>
      <c r="J13" s="5">
        <v>20352</v>
      </c>
      <c r="K13" s="5">
        <v>8494</v>
      </c>
      <c r="L13" s="5">
        <v>17</v>
      </c>
      <c r="M13" s="5">
        <v>11829</v>
      </c>
      <c r="N13" s="5" t="s">
        <v>12</v>
      </c>
      <c r="O13" s="5">
        <v>7</v>
      </c>
      <c r="P13" s="5" t="s">
        <v>12</v>
      </c>
      <c r="Q13" s="6">
        <v>5</v>
      </c>
      <c r="R13" s="5">
        <v>20463</v>
      </c>
      <c r="S13" s="5">
        <v>8491</v>
      </c>
      <c r="T13" s="5">
        <v>17</v>
      </c>
      <c r="U13" s="5">
        <v>11943</v>
      </c>
      <c r="V13" s="5" t="s">
        <v>12</v>
      </c>
      <c r="W13" s="5">
        <v>7</v>
      </c>
      <c r="X13" s="5" t="s">
        <v>12</v>
      </c>
      <c r="Y13" s="6">
        <v>5</v>
      </c>
      <c r="Z13" s="5">
        <v>20362</v>
      </c>
      <c r="AA13" s="5">
        <v>8416</v>
      </c>
      <c r="AB13" s="5">
        <v>17</v>
      </c>
      <c r="AC13" s="5">
        <v>11918</v>
      </c>
      <c r="AD13" s="5" t="s">
        <v>12</v>
      </c>
      <c r="AE13" s="5">
        <v>6</v>
      </c>
      <c r="AF13" s="5" t="s">
        <v>12</v>
      </c>
      <c r="AG13" s="6">
        <v>5</v>
      </c>
    </row>
    <row r="14" spans="1:33" x14ac:dyDescent="0.3">
      <c r="A14" s="23" t="s">
        <v>17</v>
      </c>
      <c r="B14" s="5">
        <v>28395</v>
      </c>
      <c r="C14" s="5">
        <v>16836</v>
      </c>
      <c r="D14" s="5">
        <v>115</v>
      </c>
      <c r="E14" s="5">
        <v>11222</v>
      </c>
      <c r="F14" s="5">
        <v>26</v>
      </c>
      <c r="G14" s="5">
        <v>35</v>
      </c>
      <c r="H14" s="5">
        <v>1</v>
      </c>
      <c r="I14" s="6">
        <v>160</v>
      </c>
      <c r="J14" s="5">
        <v>28374</v>
      </c>
      <c r="K14" s="5">
        <v>16835</v>
      </c>
      <c r="L14" s="5">
        <v>114</v>
      </c>
      <c r="M14" s="5">
        <v>11206</v>
      </c>
      <c r="N14" s="5">
        <v>26</v>
      </c>
      <c r="O14" s="5">
        <v>36</v>
      </c>
      <c r="P14" s="5">
        <v>1</v>
      </c>
      <c r="Q14" s="6">
        <v>156</v>
      </c>
      <c r="R14" s="5">
        <v>28349</v>
      </c>
      <c r="S14" s="5">
        <v>16800</v>
      </c>
      <c r="T14" s="5">
        <v>114</v>
      </c>
      <c r="U14" s="5">
        <v>11218</v>
      </c>
      <c r="V14" s="5">
        <v>26</v>
      </c>
      <c r="W14" s="5">
        <v>36</v>
      </c>
      <c r="X14" s="5">
        <v>1</v>
      </c>
      <c r="Y14" s="6">
        <v>154</v>
      </c>
      <c r="Z14" s="5">
        <v>28169</v>
      </c>
      <c r="AA14" s="5">
        <v>16666</v>
      </c>
      <c r="AB14" s="5">
        <v>113</v>
      </c>
      <c r="AC14" s="5">
        <v>11178</v>
      </c>
      <c r="AD14" s="5">
        <v>26</v>
      </c>
      <c r="AE14" s="5">
        <v>35</v>
      </c>
      <c r="AF14" s="5">
        <v>1</v>
      </c>
      <c r="AG14" s="6">
        <v>150</v>
      </c>
    </row>
    <row r="15" spans="1:33" x14ac:dyDescent="0.3">
      <c r="A15" s="23" t="s">
        <v>18</v>
      </c>
      <c r="B15" s="5">
        <v>8998</v>
      </c>
      <c r="C15" s="5">
        <v>3969</v>
      </c>
      <c r="D15" s="5">
        <v>5</v>
      </c>
      <c r="E15" s="5">
        <v>5000</v>
      </c>
      <c r="F15" s="5">
        <v>2</v>
      </c>
      <c r="G15" s="5">
        <v>4</v>
      </c>
      <c r="H15" s="5" t="s">
        <v>12</v>
      </c>
      <c r="I15" s="6">
        <v>18</v>
      </c>
      <c r="J15" s="5">
        <v>9056</v>
      </c>
      <c r="K15" s="5">
        <v>4019</v>
      </c>
      <c r="L15" s="5">
        <v>5</v>
      </c>
      <c r="M15" s="5">
        <v>5008</v>
      </c>
      <c r="N15" s="5">
        <v>2</v>
      </c>
      <c r="O15" s="5">
        <v>4</v>
      </c>
      <c r="P15" s="5" t="s">
        <v>12</v>
      </c>
      <c r="Q15" s="6">
        <v>18</v>
      </c>
      <c r="R15" s="5">
        <v>9101</v>
      </c>
      <c r="S15" s="5">
        <v>4060</v>
      </c>
      <c r="T15" s="5">
        <v>5</v>
      </c>
      <c r="U15" s="5">
        <v>5012</v>
      </c>
      <c r="V15" s="5">
        <v>2</v>
      </c>
      <c r="W15" s="5">
        <v>4</v>
      </c>
      <c r="X15" s="5" t="s">
        <v>12</v>
      </c>
      <c r="Y15" s="6">
        <v>18</v>
      </c>
      <c r="Z15" s="5">
        <v>9085</v>
      </c>
      <c r="AA15" s="5">
        <v>4084</v>
      </c>
      <c r="AB15" s="5">
        <v>5</v>
      </c>
      <c r="AC15" s="5">
        <v>4975</v>
      </c>
      <c r="AD15" s="5">
        <v>2</v>
      </c>
      <c r="AE15" s="5">
        <v>3</v>
      </c>
      <c r="AF15" s="5" t="s">
        <v>12</v>
      </c>
      <c r="AG15" s="6">
        <v>16</v>
      </c>
    </row>
    <row r="16" spans="1:33" x14ac:dyDescent="0.3">
      <c r="A16" s="23" t="s">
        <v>19</v>
      </c>
      <c r="B16" s="5">
        <v>11257</v>
      </c>
      <c r="C16" s="5">
        <v>3805</v>
      </c>
      <c r="D16" s="5">
        <v>8</v>
      </c>
      <c r="E16" s="5">
        <v>5509</v>
      </c>
      <c r="F16" s="5">
        <v>16</v>
      </c>
      <c r="G16" s="5">
        <v>29</v>
      </c>
      <c r="H16" s="5">
        <v>1</v>
      </c>
      <c r="I16" s="6">
        <v>1889</v>
      </c>
      <c r="J16" s="5">
        <v>12251</v>
      </c>
      <c r="K16" s="5">
        <v>3816</v>
      </c>
      <c r="L16" s="5">
        <v>8</v>
      </c>
      <c r="M16" s="5">
        <v>5672</v>
      </c>
      <c r="N16" s="5">
        <v>16</v>
      </c>
      <c r="O16" s="5">
        <v>28</v>
      </c>
      <c r="P16" s="5">
        <v>1</v>
      </c>
      <c r="Q16" s="6">
        <v>2710</v>
      </c>
      <c r="R16" s="5">
        <v>12032</v>
      </c>
      <c r="S16" s="5">
        <v>3827</v>
      </c>
      <c r="T16" s="5">
        <v>8</v>
      </c>
      <c r="U16" s="5">
        <v>5677</v>
      </c>
      <c r="V16" s="5">
        <v>16</v>
      </c>
      <c r="W16" s="5">
        <v>28</v>
      </c>
      <c r="X16" s="5">
        <v>2</v>
      </c>
      <c r="Y16" s="6">
        <v>2474</v>
      </c>
      <c r="Z16" s="5">
        <v>11684</v>
      </c>
      <c r="AA16" s="5">
        <v>3835</v>
      </c>
      <c r="AB16" s="5">
        <v>8</v>
      </c>
      <c r="AC16" s="5">
        <v>5622</v>
      </c>
      <c r="AD16" s="5">
        <v>16</v>
      </c>
      <c r="AE16" s="5">
        <v>28</v>
      </c>
      <c r="AF16" s="5">
        <v>2</v>
      </c>
      <c r="AG16" s="6">
        <v>2173</v>
      </c>
    </row>
    <row r="17" spans="1:33" x14ac:dyDescent="0.3">
      <c r="A17" s="23" t="s">
        <v>20</v>
      </c>
      <c r="B17" s="5">
        <v>9919</v>
      </c>
      <c r="C17" s="5">
        <v>4034</v>
      </c>
      <c r="D17" s="5">
        <v>10</v>
      </c>
      <c r="E17" s="5">
        <v>5538</v>
      </c>
      <c r="F17" s="5">
        <v>15</v>
      </c>
      <c r="G17" s="5">
        <v>280</v>
      </c>
      <c r="H17" s="5">
        <v>7</v>
      </c>
      <c r="I17" s="6">
        <v>35</v>
      </c>
      <c r="J17" s="5">
        <v>9978</v>
      </c>
      <c r="K17" s="5">
        <v>4057</v>
      </c>
      <c r="L17" s="5">
        <v>10</v>
      </c>
      <c r="M17" s="5">
        <v>5567</v>
      </c>
      <c r="N17" s="5">
        <v>15</v>
      </c>
      <c r="O17" s="5">
        <v>286</v>
      </c>
      <c r="P17" s="5">
        <v>7</v>
      </c>
      <c r="Q17" s="6">
        <v>36</v>
      </c>
      <c r="R17" s="5">
        <v>10049</v>
      </c>
      <c r="S17" s="5">
        <v>4079</v>
      </c>
      <c r="T17" s="5">
        <v>10</v>
      </c>
      <c r="U17" s="5">
        <v>5627</v>
      </c>
      <c r="V17" s="5">
        <v>15</v>
      </c>
      <c r="W17" s="5">
        <v>287</v>
      </c>
      <c r="X17" s="5">
        <v>7</v>
      </c>
      <c r="Y17" s="6">
        <v>24</v>
      </c>
      <c r="Z17" s="5">
        <v>10124</v>
      </c>
      <c r="AA17" s="5">
        <v>4086</v>
      </c>
      <c r="AB17" s="5">
        <v>10</v>
      </c>
      <c r="AC17" s="5">
        <v>5702</v>
      </c>
      <c r="AD17" s="5">
        <v>15</v>
      </c>
      <c r="AE17" s="5">
        <v>284</v>
      </c>
      <c r="AF17" s="5">
        <v>7</v>
      </c>
      <c r="AG17" s="6">
        <v>20</v>
      </c>
    </row>
    <row r="18" spans="1:33" x14ac:dyDescent="0.3">
      <c r="A18" s="23" t="s">
        <v>21</v>
      </c>
      <c r="B18" s="5">
        <v>2459</v>
      </c>
      <c r="C18" s="5">
        <v>1439</v>
      </c>
      <c r="D18" s="5">
        <v>4</v>
      </c>
      <c r="E18" s="5">
        <v>1008</v>
      </c>
      <c r="F18" s="5">
        <v>2</v>
      </c>
      <c r="G18" s="5">
        <v>6</v>
      </c>
      <c r="H18" s="5" t="s">
        <v>12</v>
      </c>
      <c r="I18" s="6" t="s">
        <v>12</v>
      </c>
      <c r="J18" s="5">
        <v>2467</v>
      </c>
      <c r="K18" s="5">
        <v>1457</v>
      </c>
      <c r="L18" s="5">
        <v>4</v>
      </c>
      <c r="M18" s="5">
        <v>998</v>
      </c>
      <c r="N18" s="5">
        <v>2</v>
      </c>
      <c r="O18" s="5">
        <v>6</v>
      </c>
      <c r="P18" s="5" t="s">
        <v>12</v>
      </c>
      <c r="Q18" s="6" t="s">
        <v>12</v>
      </c>
      <c r="R18" s="5">
        <v>2469</v>
      </c>
      <c r="S18" s="5">
        <v>1467</v>
      </c>
      <c r="T18" s="5">
        <v>4</v>
      </c>
      <c r="U18" s="5">
        <v>990</v>
      </c>
      <c r="V18" s="5">
        <v>2</v>
      </c>
      <c r="W18" s="5">
        <v>6</v>
      </c>
      <c r="X18" s="5" t="s">
        <v>12</v>
      </c>
      <c r="Y18" s="6" t="s">
        <v>12</v>
      </c>
      <c r="Z18" s="5">
        <v>2445</v>
      </c>
      <c r="AA18" s="5">
        <v>1449</v>
      </c>
      <c r="AB18" s="5">
        <v>3</v>
      </c>
      <c r="AC18" s="5">
        <v>985</v>
      </c>
      <c r="AD18" s="5">
        <v>2</v>
      </c>
      <c r="AE18" s="5">
        <v>6</v>
      </c>
      <c r="AF18" s="5" t="s">
        <v>12</v>
      </c>
      <c r="AG18" s="6" t="s">
        <v>12</v>
      </c>
    </row>
    <row r="19" spans="1:33" x14ac:dyDescent="0.3">
      <c r="A19" s="23" t="s">
        <v>22</v>
      </c>
      <c r="B19" s="5">
        <v>4042</v>
      </c>
      <c r="C19" s="5">
        <v>2779</v>
      </c>
      <c r="D19" s="5">
        <v>35</v>
      </c>
      <c r="E19" s="5">
        <v>1063</v>
      </c>
      <c r="F19" s="5">
        <v>5</v>
      </c>
      <c r="G19" s="5">
        <v>155</v>
      </c>
      <c r="H19" s="5" t="s">
        <v>12</v>
      </c>
      <c r="I19" s="6">
        <v>5</v>
      </c>
      <c r="J19" s="5">
        <v>4137</v>
      </c>
      <c r="K19" s="5">
        <v>2832</v>
      </c>
      <c r="L19" s="5">
        <v>34</v>
      </c>
      <c r="M19" s="5">
        <v>1107</v>
      </c>
      <c r="N19" s="5">
        <v>5</v>
      </c>
      <c r="O19" s="5">
        <v>155</v>
      </c>
      <c r="P19" s="5" t="s">
        <v>12</v>
      </c>
      <c r="Q19" s="6">
        <v>4</v>
      </c>
      <c r="R19" s="5">
        <v>4216</v>
      </c>
      <c r="S19" s="5">
        <v>2866</v>
      </c>
      <c r="T19" s="5">
        <v>34</v>
      </c>
      <c r="U19" s="5">
        <v>1151</v>
      </c>
      <c r="V19" s="5">
        <v>5</v>
      </c>
      <c r="W19" s="5">
        <v>156</v>
      </c>
      <c r="X19" s="5" t="s">
        <v>12</v>
      </c>
      <c r="Y19" s="6">
        <v>4</v>
      </c>
      <c r="Z19" s="5">
        <v>4304</v>
      </c>
      <c r="AA19" s="5">
        <v>2914</v>
      </c>
      <c r="AB19" s="5">
        <v>35</v>
      </c>
      <c r="AC19" s="5">
        <v>1191</v>
      </c>
      <c r="AD19" s="5">
        <v>5</v>
      </c>
      <c r="AE19" s="5">
        <v>155</v>
      </c>
      <c r="AF19" s="5" t="s">
        <v>12</v>
      </c>
      <c r="AG19" s="6">
        <v>4</v>
      </c>
    </row>
    <row r="20" spans="1:33" x14ac:dyDescent="0.3">
      <c r="A20" s="23" t="s">
        <v>23</v>
      </c>
      <c r="B20" s="5">
        <v>35898</v>
      </c>
      <c r="C20" s="5">
        <v>14764</v>
      </c>
      <c r="D20" s="5">
        <v>57</v>
      </c>
      <c r="E20" s="5">
        <v>18365</v>
      </c>
      <c r="F20" s="5">
        <v>57</v>
      </c>
      <c r="G20" s="5">
        <v>863</v>
      </c>
      <c r="H20" s="5">
        <v>12</v>
      </c>
      <c r="I20" s="6">
        <v>1780</v>
      </c>
      <c r="J20" s="5">
        <v>36227</v>
      </c>
      <c r="K20" s="5">
        <v>14791</v>
      </c>
      <c r="L20" s="5">
        <v>58</v>
      </c>
      <c r="M20" s="5">
        <v>18655</v>
      </c>
      <c r="N20" s="5">
        <v>58</v>
      </c>
      <c r="O20" s="5">
        <v>866</v>
      </c>
      <c r="P20" s="5">
        <v>12</v>
      </c>
      <c r="Q20" s="6">
        <v>1787</v>
      </c>
      <c r="R20" s="5">
        <v>36497</v>
      </c>
      <c r="S20" s="5">
        <v>14770</v>
      </c>
      <c r="T20" s="5">
        <v>58</v>
      </c>
      <c r="U20" s="5">
        <v>18946</v>
      </c>
      <c r="V20" s="5">
        <v>58</v>
      </c>
      <c r="W20" s="5">
        <v>867</v>
      </c>
      <c r="X20" s="5">
        <v>12</v>
      </c>
      <c r="Y20" s="6">
        <v>1786</v>
      </c>
      <c r="Z20" s="5">
        <v>36581</v>
      </c>
      <c r="AA20" s="5">
        <v>14665</v>
      </c>
      <c r="AB20" s="5">
        <v>62</v>
      </c>
      <c r="AC20" s="5">
        <v>19131</v>
      </c>
      <c r="AD20" s="5">
        <v>58</v>
      </c>
      <c r="AE20" s="5">
        <v>867</v>
      </c>
      <c r="AF20" s="5">
        <v>11</v>
      </c>
      <c r="AG20" s="6">
        <v>1787</v>
      </c>
    </row>
    <row r="21" spans="1:33" x14ac:dyDescent="0.3">
      <c r="A21" s="23" t="s">
        <v>24</v>
      </c>
      <c r="B21" s="5">
        <v>7774</v>
      </c>
      <c r="C21" s="5">
        <v>2414</v>
      </c>
      <c r="D21" s="5">
        <v>15</v>
      </c>
      <c r="E21" s="5">
        <v>4693</v>
      </c>
      <c r="F21" s="5">
        <v>17</v>
      </c>
      <c r="G21" s="5">
        <v>119</v>
      </c>
      <c r="H21" s="5">
        <v>19</v>
      </c>
      <c r="I21" s="6">
        <v>497</v>
      </c>
      <c r="J21" s="5">
        <v>7920</v>
      </c>
      <c r="K21" s="5">
        <v>2442</v>
      </c>
      <c r="L21" s="5">
        <v>14</v>
      </c>
      <c r="M21" s="5">
        <v>4814</v>
      </c>
      <c r="N21" s="5">
        <v>17</v>
      </c>
      <c r="O21" s="5">
        <v>119</v>
      </c>
      <c r="P21" s="5">
        <v>19</v>
      </c>
      <c r="Q21" s="6">
        <v>495</v>
      </c>
      <c r="R21" s="5">
        <v>8018</v>
      </c>
      <c r="S21" s="5">
        <v>2460</v>
      </c>
      <c r="T21" s="5">
        <v>15</v>
      </c>
      <c r="U21" s="5">
        <v>4897</v>
      </c>
      <c r="V21" s="5">
        <v>19</v>
      </c>
      <c r="W21" s="5">
        <v>119</v>
      </c>
      <c r="X21" s="5">
        <v>18</v>
      </c>
      <c r="Y21" s="6">
        <v>490</v>
      </c>
      <c r="Z21" s="5">
        <v>8011</v>
      </c>
      <c r="AA21" s="5">
        <v>2457</v>
      </c>
      <c r="AB21" s="5">
        <v>14</v>
      </c>
      <c r="AC21" s="5">
        <v>4901</v>
      </c>
      <c r="AD21" s="5">
        <v>19</v>
      </c>
      <c r="AE21" s="5">
        <v>122</v>
      </c>
      <c r="AF21" s="5">
        <v>18</v>
      </c>
      <c r="AG21" s="6">
        <v>480</v>
      </c>
    </row>
    <row r="22" spans="1:33" ht="28.8" x14ac:dyDescent="0.3">
      <c r="A22" s="23" t="s">
        <v>25</v>
      </c>
      <c r="B22" s="5">
        <v>2921</v>
      </c>
      <c r="C22" s="5">
        <v>20</v>
      </c>
      <c r="D22" s="5">
        <v>5</v>
      </c>
      <c r="E22" s="5">
        <v>40</v>
      </c>
      <c r="F22" s="5">
        <v>1349</v>
      </c>
      <c r="G22" s="5">
        <v>37</v>
      </c>
      <c r="H22" s="5">
        <v>1470</v>
      </c>
      <c r="I22" s="6" t="s">
        <v>12</v>
      </c>
      <c r="J22" s="5">
        <v>2926</v>
      </c>
      <c r="K22" s="5">
        <v>20</v>
      </c>
      <c r="L22" s="5">
        <v>5</v>
      </c>
      <c r="M22" s="5">
        <v>45</v>
      </c>
      <c r="N22" s="5">
        <v>1349</v>
      </c>
      <c r="O22" s="5">
        <v>37</v>
      </c>
      <c r="P22" s="5">
        <v>1470</v>
      </c>
      <c r="Q22" s="6" t="s">
        <v>12</v>
      </c>
      <c r="R22" s="5">
        <v>2924</v>
      </c>
      <c r="S22" s="5">
        <v>20</v>
      </c>
      <c r="T22" s="5">
        <v>5</v>
      </c>
      <c r="U22" s="5">
        <v>43</v>
      </c>
      <c r="V22" s="5">
        <v>1349</v>
      </c>
      <c r="W22" s="5">
        <v>37</v>
      </c>
      <c r="X22" s="5">
        <v>1470</v>
      </c>
      <c r="Y22" s="6" t="s">
        <v>12</v>
      </c>
      <c r="Z22" s="5">
        <v>2908</v>
      </c>
      <c r="AA22" s="5">
        <v>18</v>
      </c>
      <c r="AB22" s="5">
        <v>4</v>
      </c>
      <c r="AC22" s="5">
        <v>35</v>
      </c>
      <c r="AD22" s="5">
        <v>1344</v>
      </c>
      <c r="AE22" s="5">
        <v>37</v>
      </c>
      <c r="AF22" s="5">
        <v>1470</v>
      </c>
      <c r="AG22" s="6" t="s">
        <v>12</v>
      </c>
    </row>
    <row r="23" spans="1:33" x14ac:dyDescent="0.3">
      <c r="A23" s="23" t="s">
        <v>26</v>
      </c>
      <c r="B23" s="5">
        <v>7045</v>
      </c>
      <c r="C23" s="5">
        <v>796</v>
      </c>
      <c r="D23" s="5">
        <v>14</v>
      </c>
      <c r="E23" s="5">
        <v>3944</v>
      </c>
      <c r="F23" s="5">
        <v>840</v>
      </c>
      <c r="G23" s="5">
        <v>1019</v>
      </c>
      <c r="H23" s="5">
        <v>208</v>
      </c>
      <c r="I23" s="6">
        <v>224</v>
      </c>
      <c r="J23" s="5">
        <v>7015</v>
      </c>
      <c r="K23" s="5">
        <v>804</v>
      </c>
      <c r="L23" s="5">
        <v>14</v>
      </c>
      <c r="M23" s="5">
        <v>3896</v>
      </c>
      <c r="N23" s="5">
        <v>839</v>
      </c>
      <c r="O23" s="5">
        <v>1033</v>
      </c>
      <c r="P23" s="5">
        <v>206</v>
      </c>
      <c r="Q23" s="6">
        <v>223</v>
      </c>
      <c r="R23" s="5">
        <v>7199</v>
      </c>
      <c r="S23" s="5">
        <v>818</v>
      </c>
      <c r="T23" s="5">
        <v>14</v>
      </c>
      <c r="U23" s="5">
        <v>4050</v>
      </c>
      <c r="V23" s="5">
        <v>839</v>
      </c>
      <c r="W23" s="5">
        <v>1037</v>
      </c>
      <c r="X23" s="5">
        <v>203</v>
      </c>
      <c r="Y23" s="6">
        <v>238</v>
      </c>
      <c r="Z23" s="5">
        <v>7419</v>
      </c>
      <c r="AA23" s="5">
        <v>823</v>
      </c>
      <c r="AB23" s="5">
        <v>15</v>
      </c>
      <c r="AC23" s="5">
        <v>4251</v>
      </c>
      <c r="AD23" s="5">
        <v>838</v>
      </c>
      <c r="AE23" s="5">
        <v>1047</v>
      </c>
      <c r="AF23" s="5">
        <v>203</v>
      </c>
      <c r="AG23" s="6">
        <v>242</v>
      </c>
    </row>
    <row r="24" spans="1:33" x14ac:dyDescent="0.3">
      <c r="A24" s="23" t="s">
        <v>27</v>
      </c>
      <c r="B24" s="5">
        <v>5625</v>
      </c>
      <c r="C24" s="5">
        <v>1214</v>
      </c>
      <c r="D24" s="5">
        <v>10</v>
      </c>
      <c r="E24" s="5">
        <v>2019</v>
      </c>
      <c r="F24" s="5">
        <v>241</v>
      </c>
      <c r="G24" s="5">
        <v>707</v>
      </c>
      <c r="H24" s="5">
        <v>429</v>
      </c>
      <c r="I24" s="6">
        <v>1005</v>
      </c>
      <c r="J24" s="5">
        <v>5643</v>
      </c>
      <c r="K24" s="5">
        <v>1217</v>
      </c>
      <c r="L24" s="5">
        <v>10</v>
      </c>
      <c r="M24" s="5">
        <v>2046</v>
      </c>
      <c r="N24" s="5">
        <v>241</v>
      </c>
      <c r="O24" s="5">
        <v>705</v>
      </c>
      <c r="P24" s="5">
        <v>424</v>
      </c>
      <c r="Q24" s="6">
        <v>1000</v>
      </c>
      <c r="R24" s="5">
        <v>5679</v>
      </c>
      <c r="S24" s="5">
        <v>1217</v>
      </c>
      <c r="T24" s="5">
        <v>10</v>
      </c>
      <c r="U24" s="5">
        <v>2080</v>
      </c>
      <c r="V24" s="5">
        <v>241</v>
      </c>
      <c r="W24" s="5">
        <v>710</v>
      </c>
      <c r="X24" s="5">
        <v>424</v>
      </c>
      <c r="Y24" s="6">
        <v>997</v>
      </c>
      <c r="Z24" s="5">
        <v>5641</v>
      </c>
      <c r="AA24" s="5">
        <v>1221</v>
      </c>
      <c r="AB24" s="5">
        <v>9</v>
      </c>
      <c r="AC24" s="5">
        <v>2110</v>
      </c>
      <c r="AD24" s="5">
        <v>195</v>
      </c>
      <c r="AE24" s="5">
        <v>701</v>
      </c>
      <c r="AF24" s="5">
        <v>423</v>
      </c>
      <c r="AG24" s="6">
        <v>982</v>
      </c>
    </row>
    <row r="25" spans="1:33" x14ac:dyDescent="0.3">
      <c r="A25" s="23" t="s">
        <v>28</v>
      </c>
      <c r="B25" s="5">
        <v>15235</v>
      </c>
      <c r="C25" s="5">
        <v>798</v>
      </c>
      <c r="D25" s="5">
        <v>9</v>
      </c>
      <c r="E25" s="5">
        <v>3573</v>
      </c>
      <c r="F25" s="5">
        <v>225</v>
      </c>
      <c r="G25" s="5">
        <v>448</v>
      </c>
      <c r="H25" s="5">
        <v>7257</v>
      </c>
      <c r="I25" s="6">
        <v>2925</v>
      </c>
      <c r="J25" s="5">
        <v>15229</v>
      </c>
      <c r="K25" s="5">
        <v>804</v>
      </c>
      <c r="L25" s="5">
        <v>9</v>
      </c>
      <c r="M25" s="5">
        <v>3601</v>
      </c>
      <c r="N25" s="5">
        <v>226</v>
      </c>
      <c r="O25" s="5">
        <v>456</v>
      </c>
      <c r="P25" s="5">
        <v>7241</v>
      </c>
      <c r="Q25" s="6">
        <v>2892</v>
      </c>
      <c r="R25" s="5">
        <v>15479</v>
      </c>
      <c r="S25" s="5">
        <v>804</v>
      </c>
      <c r="T25" s="5">
        <v>8</v>
      </c>
      <c r="U25" s="5">
        <v>3720</v>
      </c>
      <c r="V25" s="5">
        <v>225</v>
      </c>
      <c r="W25" s="5">
        <v>458</v>
      </c>
      <c r="X25" s="5">
        <v>7251</v>
      </c>
      <c r="Y25" s="6">
        <v>3013</v>
      </c>
      <c r="Z25" s="5">
        <v>15509</v>
      </c>
      <c r="AA25" s="5">
        <v>803</v>
      </c>
      <c r="AB25" s="5">
        <v>8</v>
      </c>
      <c r="AC25" s="5">
        <v>3767</v>
      </c>
      <c r="AD25" s="5">
        <v>225</v>
      </c>
      <c r="AE25" s="5">
        <v>458</v>
      </c>
      <c r="AF25" s="5">
        <v>7235</v>
      </c>
      <c r="AG25" s="6">
        <v>3013</v>
      </c>
    </row>
    <row r="26" spans="1:33" x14ac:dyDescent="0.3">
      <c r="A26" s="23" t="s">
        <v>29</v>
      </c>
      <c r="B26" s="5">
        <v>26627</v>
      </c>
      <c r="C26" s="5">
        <v>1075</v>
      </c>
      <c r="D26" s="5">
        <v>10</v>
      </c>
      <c r="E26" s="5">
        <v>6824</v>
      </c>
      <c r="F26" s="5">
        <v>3</v>
      </c>
      <c r="G26" s="5">
        <v>4524</v>
      </c>
      <c r="H26" s="5">
        <v>14189</v>
      </c>
      <c r="I26" s="6">
        <v>2</v>
      </c>
      <c r="J26" s="5">
        <v>26682</v>
      </c>
      <c r="K26" s="5">
        <v>1074</v>
      </c>
      <c r="L26" s="5">
        <v>10</v>
      </c>
      <c r="M26" s="5">
        <v>6897</v>
      </c>
      <c r="N26" s="5">
        <v>3</v>
      </c>
      <c r="O26" s="5">
        <v>4519</v>
      </c>
      <c r="P26" s="5">
        <v>14177</v>
      </c>
      <c r="Q26" s="6">
        <v>2</v>
      </c>
      <c r="R26" s="5">
        <v>26784</v>
      </c>
      <c r="S26" s="5">
        <v>1080</v>
      </c>
      <c r="T26" s="5">
        <v>10</v>
      </c>
      <c r="U26" s="5">
        <v>6994</v>
      </c>
      <c r="V26" s="5">
        <v>3</v>
      </c>
      <c r="W26" s="5">
        <v>4525</v>
      </c>
      <c r="X26" s="5">
        <v>14170</v>
      </c>
      <c r="Y26" s="6">
        <v>2</v>
      </c>
      <c r="Z26" s="5">
        <v>26838</v>
      </c>
      <c r="AA26" s="5">
        <v>1068</v>
      </c>
      <c r="AB26" s="5">
        <v>10</v>
      </c>
      <c r="AC26" s="5">
        <v>7034</v>
      </c>
      <c r="AD26" s="5">
        <v>3</v>
      </c>
      <c r="AE26" s="5">
        <v>4511</v>
      </c>
      <c r="AF26" s="5">
        <v>14210</v>
      </c>
      <c r="AG26" s="6">
        <v>2</v>
      </c>
    </row>
    <row r="27" spans="1:33" ht="28.8" x14ac:dyDescent="0.3">
      <c r="A27" s="23" t="s">
        <v>30</v>
      </c>
      <c r="B27" s="5" t="s">
        <v>12</v>
      </c>
      <c r="C27" s="5" t="s">
        <v>12</v>
      </c>
      <c r="D27" s="5" t="s">
        <v>12</v>
      </c>
      <c r="E27" s="5" t="s">
        <v>12</v>
      </c>
      <c r="F27" s="5" t="s">
        <v>12</v>
      </c>
      <c r="G27" s="5" t="s">
        <v>12</v>
      </c>
      <c r="H27" s="5" t="s">
        <v>12</v>
      </c>
      <c r="I27" s="6" t="s">
        <v>12</v>
      </c>
      <c r="J27" s="5">
        <v>2</v>
      </c>
      <c r="K27" s="5">
        <v>1</v>
      </c>
      <c r="L27" s="5" t="s">
        <v>12</v>
      </c>
      <c r="M27" s="5">
        <v>1</v>
      </c>
      <c r="N27" s="5" t="s">
        <v>12</v>
      </c>
      <c r="O27" s="5" t="s">
        <v>12</v>
      </c>
      <c r="P27" s="5" t="s">
        <v>12</v>
      </c>
      <c r="Q27" s="6" t="s">
        <v>12</v>
      </c>
      <c r="R27" s="5">
        <v>3</v>
      </c>
      <c r="S27" s="5">
        <v>1</v>
      </c>
      <c r="T27" s="5" t="s">
        <v>12</v>
      </c>
      <c r="U27" s="5">
        <v>2</v>
      </c>
      <c r="V27" s="5" t="s">
        <v>12</v>
      </c>
      <c r="W27" s="5" t="s">
        <v>12</v>
      </c>
      <c r="X27" s="5" t="s">
        <v>12</v>
      </c>
      <c r="Y27" s="6" t="s">
        <v>12</v>
      </c>
      <c r="Z27" s="5">
        <v>1</v>
      </c>
      <c r="AA27" s="5">
        <v>1</v>
      </c>
      <c r="AB27" s="5" t="s">
        <v>12</v>
      </c>
      <c r="AC27" s="5" t="s">
        <v>12</v>
      </c>
      <c r="AD27" s="5" t="s">
        <v>12</v>
      </c>
      <c r="AE27" s="5" t="s">
        <v>12</v>
      </c>
      <c r="AF27" s="5" t="s">
        <v>12</v>
      </c>
      <c r="AG27" s="6" t="s">
        <v>12</v>
      </c>
    </row>
    <row r="28" spans="1:33" ht="15" thickBot="1" x14ac:dyDescent="0.35">
      <c r="A28" s="24" t="s">
        <v>31</v>
      </c>
      <c r="B28" s="8">
        <v>9</v>
      </c>
      <c r="C28" s="8" t="s">
        <v>12</v>
      </c>
      <c r="D28" s="8" t="s">
        <v>12</v>
      </c>
      <c r="E28" s="8">
        <v>1</v>
      </c>
      <c r="F28" s="8" t="s">
        <v>12</v>
      </c>
      <c r="G28" s="8">
        <v>2</v>
      </c>
      <c r="H28" s="8">
        <v>6</v>
      </c>
      <c r="I28" s="9" t="s">
        <v>12</v>
      </c>
      <c r="J28" s="8">
        <v>9</v>
      </c>
      <c r="K28" s="8" t="s">
        <v>12</v>
      </c>
      <c r="L28" s="8" t="s">
        <v>12</v>
      </c>
      <c r="M28" s="8">
        <v>1</v>
      </c>
      <c r="N28" s="8" t="s">
        <v>12</v>
      </c>
      <c r="O28" s="8">
        <v>2</v>
      </c>
      <c r="P28" s="8">
        <v>6</v>
      </c>
      <c r="Q28" s="9" t="s">
        <v>12</v>
      </c>
      <c r="R28" s="8">
        <v>9</v>
      </c>
      <c r="S28" s="8" t="s">
        <v>12</v>
      </c>
      <c r="T28" s="8" t="s">
        <v>12</v>
      </c>
      <c r="U28" s="8">
        <v>1</v>
      </c>
      <c r="V28" s="8" t="s">
        <v>12</v>
      </c>
      <c r="W28" s="8">
        <v>2</v>
      </c>
      <c r="X28" s="8">
        <v>6</v>
      </c>
      <c r="Y28" s="9" t="s">
        <v>12</v>
      </c>
      <c r="Z28" s="8">
        <v>9</v>
      </c>
      <c r="AA28" s="8" t="s">
        <v>12</v>
      </c>
      <c r="AB28" s="8" t="s">
        <v>12</v>
      </c>
      <c r="AC28" s="8">
        <v>1</v>
      </c>
      <c r="AD28" s="8" t="s">
        <v>12</v>
      </c>
      <c r="AE28" s="8">
        <v>2</v>
      </c>
      <c r="AF28" s="8">
        <v>6</v>
      </c>
      <c r="AG28" s="9" t="s">
        <v>12</v>
      </c>
    </row>
    <row r="29" spans="1:33" x14ac:dyDescent="0.3">
      <c r="A29" s="1" t="s">
        <v>32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 differentFirst="1">
    <oddHeader>&amp;L&amp;G</oddHeader>
    <firstHeader>&amp;L&amp;G</first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D4B4-2F88-459C-8661-A8151AC7ECBB}">
  <dimension ref="A2:AG29"/>
  <sheetViews>
    <sheetView showWhiteSpace="0" zoomScaleNormal="100" workbookViewId="0"/>
  </sheetViews>
  <sheetFormatPr defaultColWidth="9.109375" defaultRowHeight="14.4" x14ac:dyDescent="0.3"/>
  <cols>
    <col min="1" max="1" width="59.6640625" style="1" customWidth="1"/>
    <col min="2" max="2" width="8.6640625" style="1" customWidth="1"/>
    <col min="3" max="3" width="12.6640625" style="1" customWidth="1"/>
    <col min="4" max="4" width="8.109375" style="1" bestFit="1" customWidth="1"/>
    <col min="5" max="5" width="12.6640625" style="1" customWidth="1"/>
    <col min="6" max="6" width="11.6640625" style="1" customWidth="1"/>
    <col min="7" max="7" width="15.33203125" style="1" customWidth="1"/>
    <col min="8" max="8" width="8.6640625" style="1" customWidth="1"/>
    <col min="9" max="9" width="19.6640625" style="1" customWidth="1"/>
    <col min="10" max="11" width="12.6640625" style="1" customWidth="1"/>
    <col min="12" max="12" width="8.5546875" style="1" customWidth="1"/>
    <col min="13" max="13" width="12.6640625" style="1" customWidth="1"/>
    <col min="14" max="14" width="11.6640625" style="1" customWidth="1"/>
    <col min="15" max="15" width="15.33203125" style="1" customWidth="1"/>
    <col min="16" max="16" width="8.6640625" style="1" customWidth="1"/>
    <col min="17" max="17" width="19.6640625" style="1" customWidth="1"/>
    <col min="18" max="19" width="12.6640625" style="1" customWidth="1"/>
    <col min="20" max="20" width="14.6640625" style="1" customWidth="1"/>
    <col min="21" max="21" width="12.6640625" style="1" customWidth="1"/>
    <col min="22" max="22" width="11.6640625" style="1" customWidth="1"/>
    <col min="23" max="23" width="15.33203125" style="1" customWidth="1"/>
    <col min="24" max="24" width="8.6640625" style="1" customWidth="1"/>
    <col min="25" max="25" width="19.6640625" style="1" customWidth="1"/>
    <col min="26" max="26" width="8.5546875" style="1" customWidth="1"/>
    <col min="27" max="27" width="12.6640625" style="1" customWidth="1"/>
    <col min="28" max="28" width="8.5546875" style="1" customWidth="1"/>
    <col min="29" max="29" width="12.6640625" style="1" customWidth="1"/>
    <col min="30" max="30" width="11.6640625" style="1" customWidth="1"/>
    <col min="31" max="31" width="15.33203125" style="1" customWidth="1"/>
    <col min="32" max="32" width="8.6640625" style="1" customWidth="1"/>
    <col min="33" max="33" width="19.6640625" style="1" customWidth="1"/>
    <col min="34" max="16384" width="9.109375" style="1"/>
  </cols>
  <sheetData>
    <row r="2" spans="1:33" x14ac:dyDescent="0.3">
      <c r="A2" s="2" t="str">
        <f>UPPER("Poslovni subjekti v Poslovnem registru Slovenije po področjih dejavnosti SKD in po skupinah, po četrtletjih 2017")</f>
        <v>POSLOVNI SUBJEKTI V POSLOVNEM REGISTRU SLOVENIJE PO PODROČJIH DEJAVNOSTI SKD IN PO SKUPINAH, PO ČETRTLETJIH 2017</v>
      </c>
    </row>
    <row r="3" spans="1:33" x14ac:dyDescent="0.3">
      <c r="A3" s="2"/>
    </row>
    <row r="4" spans="1:33" ht="15" thickBot="1" x14ac:dyDescent="0.35">
      <c r="B4" s="28" t="s">
        <v>47</v>
      </c>
      <c r="C4" s="29"/>
      <c r="D4" s="29"/>
      <c r="E4" s="29"/>
      <c r="F4" s="29"/>
      <c r="G4" s="29"/>
      <c r="H4" s="29"/>
      <c r="I4" s="30"/>
      <c r="J4" s="28" t="s">
        <v>48</v>
      </c>
      <c r="K4" s="29"/>
      <c r="L4" s="29"/>
      <c r="M4" s="29"/>
      <c r="N4" s="29"/>
      <c r="O4" s="29"/>
      <c r="P4" s="29"/>
      <c r="Q4" s="30"/>
      <c r="R4" s="28" t="s">
        <v>49</v>
      </c>
      <c r="S4" s="29"/>
      <c r="T4" s="29"/>
      <c r="U4" s="29"/>
      <c r="V4" s="29"/>
      <c r="W4" s="29"/>
      <c r="X4" s="29"/>
      <c r="Y4" s="30"/>
      <c r="Z4" s="28" t="s">
        <v>50</v>
      </c>
      <c r="AA4" s="29"/>
      <c r="AB4" s="29"/>
      <c r="AC4" s="29"/>
      <c r="AD4" s="29"/>
      <c r="AE4" s="29"/>
      <c r="AF4" s="29"/>
      <c r="AG4" s="30"/>
    </row>
    <row r="5" spans="1:33" ht="72.599999999999994" thickBot="1" x14ac:dyDescent="0.35">
      <c r="A5" s="10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2" t="s">
        <v>9</v>
      </c>
      <c r="J5" s="11" t="s">
        <v>2</v>
      </c>
      <c r="K5" s="11" t="s">
        <v>3</v>
      </c>
      <c r="L5" s="11" t="s">
        <v>4</v>
      </c>
      <c r="M5" s="11" t="s">
        <v>5</v>
      </c>
      <c r="N5" s="11" t="s">
        <v>6</v>
      </c>
      <c r="O5" s="11" t="s">
        <v>7</v>
      </c>
      <c r="P5" s="11" t="s">
        <v>8</v>
      </c>
      <c r="Q5" s="12" t="s">
        <v>9</v>
      </c>
      <c r="R5" s="11" t="s">
        <v>2</v>
      </c>
      <c r="S5" s="11" t="s">
        <v>3</v>
      </c>
      <c r="T5" s="11" t="s">
        <v>4</v>
      </c>
      <c r="U5" s="11" t="s">
        <v>5</v>
      </c>
      <c r="V5" s="11" t="s">
        <v>6</v>
      </c>
      <c r="W5" s="11" t="s">
        <v>7</v>
      </c>
      <c r="X5" s="11" t="s">
        <v>8</v>
      </c>
      <c r="Y5" s="12" t="s">
        <v>9</v>
      </c>
      <c r="Z5" s="11" t="s">
        <v>2</v>
      </c>
      <c r="AA5" s="11" t="s">
        <v>3</v>
      </c>
      <c r="AB5" s="11" t="s">
        <v>4</v>
      </c>
      <c r="AC5" s="11" t="s">
        <v>5</v>
      </c>
      <c r="AD5" s="11" t="s">
        <v>6</v>
      </c>
      <c r="AE5" s="11" t="s">
        <v>7</v>
      </c>
      <c r="AF5" s="11" t="s">
        <v>8</v>
      </c>
      <c r="AG5" s="12" t="s">
        <v>9</v>
      </c>
    </row>
    <row r="6" spans="1:33" ht="15" thickBot="1" x14ac:dyDescent="0.35">
      <c r="A6" s="13">
        <v>1</v>
      </c>
      <c r="B6" s="14" t="s">
        <v>0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5">
        <v>9</v>
      </c>
      <c r="J6" s="14" t="s">
        <v>0</v>
      </c>
      <c r="K6" s="14">
        <v>3</v>
      </c>
      <c r="L6" s="14">
        <v>4</v>
      </c>
      <c r="M6" s="14">
        <v>5</v>
      </c>
      <c r="N6" s="14">
        <v>6</v>
      </c>
      <c r="O6" s="14">
        <v>7</v>
      </c>
      <c r="P6" s="14">
        <v>8</v>
      </c>
      <c r="Q6" s="15">
        <v>9</v>
      </c>
      <c r="R6" s="14" t="s">
        <v>0</v>
      </c>
      <c r="S6" s="14">
        <v>3</v>
      </c>
      <c r="T6" s="14">
        <v>4</v>
      </c>
      <c r="U6" s="14">
        <v>5</v>
      </c>
      <c r="V6" s="14">
        <v>6</v>
      </c>
      <c r="W6" s="14">
        <v>7</v>
      </c>
      <c r="X6" s="14">
        <v>8</v>
      </c>
      <c r="Y6" s="15">
        <v>9</v>
      </c>
      <c r="Z6" s="14" t="s">
        <v>0</v>
      </c>
      <c r="AA6" s="14">
        <v>3</v>
      </c>
      <c r="AB6" s="14">
        <v>4</v>
      </c>
      <c r="AC6" s="14">
        <v>5</v>
      </c>
      <c r="AD6" s="14">
        <v>6</v>
      </c>
      <c r="AE6" s="14">
        <v>7</v>
      </c>
      <c r="AF6" s="14">
        <v>8</v>
      </c>
      <c r="AG6" s="15">
        <v>9</v>
      </c>
    </row>
    <row r="7" spans="1:33" ht="15" thickBot="1" x14ac:dyDescent="0.35">
      <c r="A7" s="16" t="s">
        <v>2</v>
      </c>
      <c r="B7" s="17">
        <v>207828</v>
      </c>
      <c r="C7" s="18">
        <v>72330</v>
      </c>
      <c r="D7" s="18">
        <v>456</v>
      </c>
      <c r="E7" s="18">
        <v>87957</v>
      </c>
      <c r="F7" s="18">
        <v>2809</v>
      </c>
      <c r="G7" s="18">
        <v>8784</v>
      </c>
      <c r="H7" s="18">
        <v>24076</v>
      </c>
      <c r="I7" s="19">
        <v>11416</v>
      </c>
      <c r="J7" s="17">
        <v>209817</v>
      </c>
      <c r="K7" s="18">
        <v>72709</v>
      </c>
      <c r="L7" s="18">
        <v>462</v>
      </c>
      <c r="M7" s="18">
        <v>88973</v>
      </c>
      <c r="N7" s="18">
        <v>2807</v>
      </c>
      <c r="O7" s="18">
        <v>8835</v>
      </c>
      <c r="P7" s="18">
        <v>24115</v>
      </c>
      <c r="Q7" s="19">
        <v>11916</v>
      </c>
      <c r="R7" s="17">
        <v>210941</v>
      </c>
      <c r="S7" s="18">
        <v>72865</v>
      </c>
      <c r="T7" s="18">
        <v>463</v>
      </c>
      <c r="U7" s="18">
        <v>89968</v>
      </c>
      <c r="V7" s="18">
        <v>2808</v>
      </c>
      <c r="W7" s="18">
        <v>8854</v>
      </c>
      <c r="X7" s="18">
        <v>24156</v>
      </c>
      <c r="Y7" s="19">
        <v>11827</v>
      </c>
      <c r="Z7" s="17">
        <v>210884</v>
      </c>
      <c r="AA7" s="18">
        <v>72648</v>
      </c>
      <c r="AB7" s="18">
        <v>466</v>
      </c>
      <c r="AC7" s="18">
        <v>90201</v>
      </c>
      <c r="AD7" s="18">
        <v>2807</v>
      </c>
      <c r="AE7" s="18">
        <v>8864</v>
      </c>
      <c r="AF7" s="18">
        <v>24189</v>
      </c>
      <c r="AG7" s="19">
        <v>11709</v>
      </c>
    </row>
    <row r="8" spans="1:33" x14ac:dyDescent="0.3">
      <c r="A8" s="22" t="s">
        <v>10</v>
      </c>
      <c r="B8" s="3">
        <v>3561</v>
      </c>
      <c r="C8" s="3">
        <v>508</v>
      </c>
      <c r="D8" s="3">
        <v>92</v>
      </c>
      <c r="E8" s="3">
        <v>984</v>
      </c>
      <c r="F8" s="3">
        <v>1</v>
      </c>
      <c r="G8" s="3">
        <v>503</v>
      </c>
      <c r="H8" s="3">
        <v>516</v>
      </c>
      <c r="I8" s="4">
        <v>957</v>
      </c>
      <c r="J8" s="3">
        <v>3608</v>
      </c>
      <c r="K8" s="3">
        <v>507</v>
      </c>
      <c r="L8" s="3">
        <v>93</v>
      </c>
      <c r="M8" s="3">
        <v>1017</v>
      </c>
      <c r="N8" s="3">
        <v>1</v>
      </c>
      <c r="O8" s="3">
        <v>501</v>
      </c>
      <c r="P8" s="3">
        <v>516</v>
      </c>
      <c r="Q8" s="4">
        <v>973</v>
      </c>
      <c r="R8" s="3">
        <v>3622</v>
      </c>
      <c r="S8" s="3">
        <v>505</v>
      </c>
      <c r="T8" s="3">
        <v>92</v>
      </c>
      <c r="U8" s="3">
        <v>1026</v>
      </c>
      <c r="V8" s="3">
        <v>1</v>
      </c>
      <c r="W8" s="3">
        <v>502</v>
      </c>
      <c r="X8" s="3">
        <v>516</v>
      </c>
      <c r="Y8" s="4">
        <v>980</v>
      </c>
      <c r="Z8" s="3">
        <v>3579</v>
      </c>
      <c r="AA8" s="3">
        <v>495</v>
      </c>
      <c r="AB8" s="3">
        <v>92</v>
      </c>
      <c r="AC8" s="3">
        <v>1011</v>
      </c>
      <c r="AD8" s="3">
        <v>1</v>
      </c>
      <c r="AE8" s="3">
        <v>502</v>
      </c>
      <c r="AF8" s="3">
        <v>516</v>
      </c>
      <c r="AG8" s="4">
        <v>962</v>
      </c>
    </row>
    <row r="9" spans="1:33" x14ac:dyDescent="0.3">
      <c r="A9" s="23" t="s">
        <v>11</v>
      </c>
      <c r="B9" s="5">
        <v>111</v>
      </c>
      <c r="C9" s="5">
        <v>76</v>
      </c>
      <c r="D9" s="5">
        <v>1</v>
      </c>
      <c r="E9" s="5">
        <v>32</v>
      </c>
      <c r="F9" s="5" t="s">
        <v>12</v>
      </c>
      <c r="G9" s="5" t="s">
        <v>12</v>
      </c>
      <c r="H9" s="5" t="s">
        <v>12</v>
      </c>
      <c r="I9" s="6">
        <v>2</v>
      </c>
      <c r="J9" s="5">
        <v>110</v>
      </c>
      <c r="K9" s="5">
        <v>75</v>
      </c>
      <c r="L9" s="5">
        <v>1</v>
      </c>
      <c r="M9" s="5">
        <v>32</v>
      </c>
      <c r="N9" s="5" t="s">
        <v>12</v>
      </c>
      <c r="O9" s="5" t="s">
        <v>12</v>
      </c>
      <c r="P9" s="5" t="s">
        <v>12</v>
      </c>
      <c r="Q9" s="6">
        <v>2</v>
      </c>
      <c r="R9" s="5">
        <v>110</v>
      </c>
      <c r="S9" s="5">
        <v>75</v>
      </c>
      <c r="T9" s="5">
        <v>1</v>
      </c>
      <c r="U9" s="5">
        <v>32</v>
      </c>
      <c r="V9" s="5" t="s">
        <v>12</v>
      </c>
      <c r="W9" s="5" t="s">
        <v>12</v>
      </c>
      <c r="X9" s="5" t="s">
        <v>12</v>
      </c>
      <c r="Y9" s="6">
        <v>2</v>
      </c>
      <c r="Z9" s="5">
        <v>108</v>
      </c>
      <c r="AA9" s="5">
        <v>74</v>
      </c>
      <c r="AB9" s="5">
        <v>1</v>
      </c>
      <c r="AC9" s="5">
        <v>31</v>
      </c>
      <c r="AD9" s="5" t="s">
        <v>12</v>
      </c>
      <c r="AE9" s="5" t="s">
        <v>12</v>
      </c>
      <c r="AF9" s="5" t="s">
        <v>12</v>
      </c>
      <c r="AG9" s="6">
        <v>2</v>
      </c>
    </row>
    <row r="10" spans="1:33" x14ac:dyDescent="0.3">
      <c r="A10" s="23" t="s">
        <v>13</v>
      </c>
      <c r="B10" s="5">
        <v>20053</v>
      </c>
      <c r="C10" s="5">
        <v>8752</v>
      </c>
      <c r="D10" s="5">
        <v>37</v>
      </c>
      <c r="E10" s="5">
        <v>9340</v>
      </c>
      <c r="F10" s="5">
        <v>2</v>
      </c>
      <c r="G10" s="5">
        <v>52</v>
      </c>
      <c r="H10" s="5" t="s">
        <v>12</v>
      </c>
      <c r="I10" s="6">
        <v>1870</v>
      </c>
      <c r="J10" s="5">
        <v>20163</v>
      </c>
      <c r="K10" s="5">
        <v>8780</v>
      </c>
      <c r="L10" s="5">
        <v>38</v>
      </c>
      <c r="M10" s="5">
        <v>9386</v>
      </c>
      <c r="N10" s="5">
        <v>2</v>
      </c>
      <c r="O10" s="5">
        <v>52</v>
      </c>
      <c r="P10" s="5" t="s">
        <v>12</v>
      </c>
      <c r="Q10" s="6">
        <v>1905</v>
      </c>
      <c r="R10" s="5">
        <v>20230</v>
      </c>
      <c r="S10" s="5">
        <v>8795</v>
      </c>
      <c r="T10" s="5">
        <v>39</v>
      </c>
      <c r="U10" s="5">
        <v>9423</v>
      </c>
      <c r="V10" s="5">
        <v>3</v>
      </c>
      <c r="W10" s="5">
        <v>52</v>
      </c>
      <c r="X10" s="5" t="s">
        <v>12</v>
      </c>
      <c r="Y10" s="6">
        <v>1918</v>
      </c>
      <c r="Z10" s="5">
        <v>20236</v>
      </c>
      <c r="AA10" s="5">
        <v>8785</v>
      </c>
      <c r="AB10" s="5">
        <v>38</v>
      </c>
      <c r="AC10" s="5">
        <v>9402</v>
      </c>
      <c r="AD10" s="5">
        <v>3</v>
      </c>
      <c r="AE10" s="5">
        <v>52</v>
      </c>
      <c r="AF10" s="5" t="s">
        <v>12</v>
      </c>
      <c r="AG10" s="6">
        <v>1956</v>
      </c>
    </row>
    <row r="11" spans="1:33" x14ac:dyDescent="0.3">
      <c r="A11" s="23" t="s">
        <v>14</v>
      </c>
      <c r="B11" s="5">
        <v>1533</v>
      </c>
      <c r="C11" s="5">
        <v>687</v>
      </c>
      <c r="D11" s="5">
        <v>2</v>
      </c>
      <c r="E11" s="5">
        <v>395</v>
      </c>
      <c r="F11" s="5" t="s">
        <v>12</v>
      </c>
      <c r="G11" s="5">
        <v>2</v>
      </c>
      <c r="H11" s="5" t="s">
        <v>12</v>
      </c>
      <c r="I11" s="6">
        <v>447</v>
      </c>
      <c r="J11" s="5">
        <v>1526</v>
      </c>
      <c r="K11" s="5">
        <v>681</v>
      </c>
      <c r="L11" s="5">
        <v>2</v>
      </c>
      <c r="M11" s="5">
        <v>394</v>
      </c>
      <c r="N11" s="5" t="s">
        <v>12</v>
      </c>
      <c r="O11" s="5">
        <v>2</v>
      </c>
      <c r="P11" s="5" t="s">
        <v>12</v>
      </c>
      <c r="Q11" s="6">
        <v>447</v>
      </c>
      <c r="R11" s="5">
        <v>1533</v>
      </c>
      <c r="S11" s="5">
        <v>683</v>
      </c>
      <c r="T11" s="5">
        <v>2</v>
      </c>
      <c r="U11" s="5">
        <v>399</v>
      </c>
      <c r="V11" s="5" t="s">
        <v>12</v>
      </c>
      <c r="W11" s="5">
        <v>2</v>
      </c>
      <c r="X11" s="5" t="s">
        <v>12</v>
      </c>
      <c r="Y11" s="6">
        <v>447</v>
      </c>
      <c r="Z11" s="5">
        <v>1536</v>
      </c>
      <c r="AA11" s="5">
        <v>687</v>
      </c>
      <c r="AB11" s="5">
        <v>3</v>
      </c>
      <c r="AC11" s="5">
        <v>394</v>
      </c>
      <c r="AD11" s="5" t="s">
        <v>12</v>
      </c>
      <c r="AE11" s="5">
        <v>2</v>
      </c>
      <c r="AF11" s="5" t="s">
        <v>12</v>
      </c>
      <c r="AG11" s="6">
        <v>450</v>
      </c>
    </row>
    <row r="12" spans="1:33" x14ac:dyDescent="0.3">
      <c r="A12" s="23" t="s">
        <v>15</v>
      </c>
      <c r="B12" s="5">
        <v>479</v>
      </c>
      <c r="C12" s="5">
        <v>373</v>
      </c>
      <c r="D12" s="5">
        <v>19</v>
      </c>
      <c r="E12" s="5">
        <v>82</v>
      </c>
      <c r="F12" s="5">
        <v>1</v>
      </c>
      <c r="G12" s="5">
        <v>2</v>
      </c>
      <c r="H12" s="5" t="s">
        <v>12</v>
      </c>
      <c r="I12" s="6">
        <v>2</v>
      </c>
      <c r="J12" s="5">
        <v>482</v>
      </c>
      <c r="K12" s="5">
        <v>376</v>
      </c>
      <c r="L12" s="5">
        <v>19</v>
      </c>
      <c r="M12" s="5">
        <v>82</v>
      </c>
      <c r="N12" s="5">
        <v>1</v>
      </c>
      <c r="O12" s="5">
        <v>2</v>
      </c>
      <c r="P12" s="5" t="s">
        <v>12</v>
      </c>
      <c r="Q12" s="6">
        <v>2</v>
      </c>
      <c r="R12" s="5">
        <v>477</v>
      </c>
      <c r="S12" s="5">
        <v>371</v>
      </c>
      <c r="T12" s="5">
        <v>20</v>
      </c>
      <c r="U12" s="5">
        <v>81</v>
      </c>
      <c r="V12" s="5">
        <v>1</v>
      </c>
      <c r="W12" s="5">
        <v>3</v>
      </c>
      <c r="X12" s="5" t="s">
        <v>12</v>
      </c>
      <c r="Y12" s="6">
        <v>1</v>
      </c>
      <c r="Z12" s="5">
        <v>471</v>
      </c>
      <c r="AA12" s="5">
        <v>369</v>
      </c>
      <c r="AB12" s="5">
        <v>20</v>
      </c>
      <c r="AC12" s="5">
        <v>76</v>
      </c>
      <c r="AD12" s="5">
        <v>1</v>
      </c>
      <c r="AE12" s="5">
        <v>4</v>
      </c>
      <c r="AF12" s="5" t="s">
        <v>12</v>
      </c>
      <c r="AG12" s="6">
        <v>1</v>
      </c>
    </row>
    <row r="13" spans="1:33" x14ac:dyDescent="0.3">
      <c r="A13" s="23" t="s">
        <v>16</v>
      </c>
      <c r="B13" s="5">
        <v>20035</v>
      </c>
      <c r="C13" s="5">
        <v>8639</v>
      </c>
      <c r="D13" s="5">
        <v>18</v>
      </c>
      <c r="E13" s="5">
        <v>11364</v>
      </c>
      <c r="F13" s="5" t="s">
        <v>12</v>
      </c>
      <c r="G13" s="5">
        <v>7</v>
      </c>
      <c r="H13" s="5" t="s">
        <v>12</v>
      </c>
      <c r="I13" s="6">
        <v>7</v>
      </c>
      <c r="J13" s="5">
        <v>20181</v>
      </c>
      <c r="K13" s="5">
        <v>8663</v>
      </c>
      <c r="L13" s="5">
        <v>18</v>
      </c>
      <c r="M13" s="5">
        <v>11486</v>
      </c>
      <c r="N13" s="5" t="s">
        <v>12</v>
      </c>
      <c r="O13" s="5">
        <v>7</v>
      </c>
      <c r="P13" s="5" t="s">
        <v>12</v>
      </c>
      <c r="Q13" s="6">
        <v>7</v>
      </c>
      <c r="R13" s="5">
        <v>20244</v>
      </c>
      <c r="S13" s="5">
        <v>8632</v>
      </c>
      <c r="T13" s="5">
        <v>18</v>
      </c>
      <c r="U13" s="5">
        <v>11580</v>
      </c>
      <c r="V13" s="5" t="s">
        <v>12</v>
      </c>
      <c r="W13" s="5">
        <v>7</v>
      </c>
      <c r="X13" s="5" t="s">
        <v>12</v>
      </c>
      <c r="Y13" s="6">
        <v>7</v>
      </c>
      <c r="Z13" s="5">
        <v>20031</v>
      </c>
      <c r="AA13" s="5">
        <v>8515</v>
      </c>
      <c r="AB13" s="5">
        <v>17</v>
      </c>
      <c r="AC13" s="5">
        <v>11485</v>
      </c>
      <c r="AD13" s="5" t="s">
        <v>12</v>
      </c>
      <c r="AE13" s="5">
        <v>7</v>
      </c>
      <c r="AF13" s="5" t="s">
        <v>12</v>
      </c>
      <c r="AG13" s="6">
        <v>7</v>
      </c>
    </row>
    <row r="14" spans="1:33" x14ac:dyDescent="0.3">
      <c r="A14" s="23" t="s">
        <v>17</v>
      </c>
      <c r="B14" s="5">
        <v>28390</v>
      </c>
      <c r="C14" s="5">
        <v>16826</v>
      </c>
      <c r="D14" s="5">
        <v>118</v>
      </c>
      <c r="E14" s="5">
        <v>11225</v>
      </c>
      <c r="F14" s="5">
        <v>26</v>
      </c>
      <c r="G14" s="5">
        <v>33</v>
      </c>
      <c r="H14" s="5">
        <v>1</v>
      </c>
      <c r="I14" s="6">
        <v>161</v>
      </c>
      <c r="J14" s="5">
        <v>28458</v>
      </c>
      <c r="K14" s="5">
        <v>16881</v>
      </c>
      <c r="L14" s="5">
        <v>117</v>
      </c>
      <c r="M14" s="5">
        <v>11240</v>
      </c>
      <c r="N14" s="5">
        <v>26</v>
      </c>
      <c r="O14" s="5">
        <v>34</v>
      </c>
      <c r="P14" s="5">
        <v>1</v>
      </c>
      <c r="Q14" s="6">
        <v>159</v>
      </c>
      <c r="R14" s="5">
        <v>28481</v>
      </c>
      <c r="S14" s="5">
        <v>16899</v>
      </c>
      <c r="T14" s="5">
        <v>116</v>
      </c>
      <c r="U14" s="5">
        <v>11243</v>
      </c>
      <c r="V14" s="5">
        <v>26</v>
      </c>
      <c r="W14" s="5">
        <v>35</v>
      </c>
      <c r="X14" s="5">
        <v>1</v>
      </c>
      <c r="Y14" s="6">
        <v>161</v>
      </c>
      <c r="Z14" s="5">
        <v>28324</v>
      </c>
      <c r="AA14" s="5">
        <v>16806</v>
      </c>
      <c r="AB14" s="5">
        <v>116</v>
      </c>
      <c r="AC14" s="5">
        <v>11177</v>
      </c>
      <c r="AD14" s="5">
        <v>26</v>
      </c>
      <c r="AE14" s="5">
        <v>36</v>
      </c>
      <c r="AF14" s="5">
        <v>1</v>
      </c>
      <c r="AG14" s="6">
        <v>162</v>
      </c>
    </row>
    <row r="15" spans="1:33" x14ac:dyDescent="0.3">
      <c r="A15" s="23" t="s">
        <v>18</v>
      </c>
      <c r="B15" s="5">
        <v>8844</v>
      </c>
      <c r="C15" s="5">
        <v>3794</v>
      </c>
      <c r="D15" s="5">
        <v>5</v>
      </c>
      <c r="E15" s="5">
        <v>5022</v>
      </c>
      <c r="F15" s="5">
        <v>3</v>
      </c>
      <c r="G15" s="5">
        <v>3</v>
      </c>
      <c r="H15" s="5" t="s">
        <v>12</v>
      </c>
      <c r="I15" s="6">
        <v>17</v>
      </c>
      <c r="J15" s="5">
        <v>8904</v>
      </c>
      <c r="K15" s="5">
        <v>3831</v>
      </c>
      <c r="L15" s="5">
        <v>5</v>
      </c>
      <c r="M15" s="5">
        <v>5045</v>
      </c>
      <c r="N15" s="5">
        <v>3</v>
      </c>
      <c r="O15" s="5">
        <v>4</v>
      </c>
      <c r="P15" s="5" t="s">
        <v>12</v>
      </c>
      <c r="Q15" s="6">
        <v>16</v>
      </c>
      <c r="R15" s="5">
        <v>8945</v>
      </c>
      <c r="S15" s="5">
        <v>3876</v>
      </c>
      <c r="T15" s="5">
        <v>5</v>
      </c>
      <c r="U15" s="5">
        <v>5039</v>
      </c>
      <c r="V15" s="5">
        <v>3</v>
      </c>
      <c r="W15" s="5">
        <v>4</v>
      </c>
      <c r="X15" s="5" t="s">
        <v>12</v>
      </c>
      <c r="Y15" s="6">
        <v>18</v>
      </c>
      <c r="Z15" s="5">
        <v>8939</v>
      </c>
      <c r="AA15" s="5">
        <v>3915</v>
      </c>
      <c r="AB15" s="5">
        <v>5</v>
      </c>
      <c r="AC15" s="5">
        <v>4995</v>
      </c>
      <c r="AD15" s="5">
        <v>2</v>
      </c>
      <c r="AE15" s="5">
        <v>4</v>
      </c>
      <c r="AF15" s="5" t="s">
        <v>12</v>
      </c>
      <c r="AG15" s="6">
        <v>18</v>
      </c>
    </row>
    <row r="16" spans="1:33" x14ac:dyDescent="0.3">
      <c r="A16" s="23" t="s">
        <v>19</v>
      </c>
      <c r="B16" s="5">
        <v>10879</v>
      </c>
      <c r="C16" s="5">
        <v>3742</v>
      </c>
      <c r="D16" s="5">
        <v>6</v>
      </c>
      <c r="E16" s="5">
        <v>5529</v>
      </c>
      <c r="F16" s="5">
        <v>18</v>
      </c>
      <c r="G16" s="5">
        <v>25</v>
      </c>
      <c r="H16" s="5">
        <v>1</v>
      </c>
      <c r="I16" s="6">
        <v>1558</v>
      </c>
      <c r="J16" s="5">
        <v>11498</v>
      </c>
      <c r="K16" s="5">
        <v>3780</v>
      </c>
      <c r="L16" s="5">
        <v>8</v>
      </c>
      <c r="M16" s="5">
        <v>5593</v>
      </c>
      <c r="N16" s="5">
        <v>17</v>
      </c>
      <c r="O16" s="5">
        <v>25</v>
      </c>
      <c r="P16" s="5">
        <v>1</v>
      </c>
      <c r="Q16" s="6">
        <v>2074</v>
      </c>
      <c r="R16" s="5">
        <v>11320</v>
      </c>
      <c r="S16" s="5">
        <v>3795</v>
      </c>
      <c r="T16" s="5">
        <v>8</v>
      </c>
      <c r="U16" s="5">
        <v>5568</v>
      </c>
      <c r="V16" s="5">
        <v>16</v>
      </c>
      <c r="W16" s="5">
        <v>27</v>
      </c>
      <c r="X16" s="5">
        <v>1</v>
      </c>
      <c r="Y16" s="6">
        <v>1905</v>
      </c>
      <c r="Z16" s="5">
        <v>11060</v>
      </c>
      <c r="AA16" s="5">
        <v>3785</v>
      </c>
      <c r="AB16" s="5">
        <v>8</v>
      </c>
      <c r="AC16" s="5">
        <v>5491</v>
      </c>
      <c r="AD16" s="5">
        <v>16</v>
      </c>
      <c r="AE16" s="5">
        <v>28</v>
      </c>
      <c r="AF16" s="5">
        <v>1</v>
      </c>
      <c r="AG16" s="6">
        <v>1731</v>
      </c>
    </row>
    <row r="17" spans="1:33" x14ac:dyDescent="0.3">
      <c r="A17" s="23" t="s">
        <v>20</v>
      </c>
      <c r="B17" s="5">
        <v>9462</v>
      </c>
      <c r="C17" s="5">
        <v>3950</v>
      </c>
      <c r="D17" s="5">
        <v>11</v>
      </c>
      <c r="E17" s="5">
        <v>5165</v>
      </c>
      <c r="F17" s="5">
        <v>15</v>
      </c>
      <c r="G17" s="5">
        <v>277</v>
      </c>
      <c r="H17" s="5">
        <v>7</v>
      </c>
      <c r="I17" s="6">
        <v>37</v>
      </c>
      <c r="J17" s="5">
        <v>9596</v>
      </c>
      <c r="K17" s="5">
        <v>3971</v>
      </c>
      <c r="L17" s="5">
        <v>10</v>
      </c>
      <c r="M17" s="5">
        <v>5276</v>
      </c>
      <c r="N17" s="5">
        <v>15</v>
      </c>
      <c r="O17" s="5">
        <v>280</v>
      </c>
      <c r="P17" s="5">
        <v>7</v>
      </c>
      <c r="Q17" s="6">
        <v>37</v>
      </c>
      <c r="R17" s="5">
        <v>9699</v>
      </c>
      <c r="S17" s="5">
        <v>3985</v>
      </c>
      <c r="T17" s="5">
        <v>10</v>
      </c>
      <c r="U17" s="5">
        <v>5365</v>
      </c>
      <c r="V17" s="5">
        <v>15</v>
      </c>
      <c r="W17" s="5">
        <v>282</v>
      </c>
      <c r="X17" s="5">
        <v>7</v>
      </c>
      <c r="Y17" s="6">
        <v>35</v>
      </c>
      <c r="Z17" s="5">
        <v>9768</v>
      </c>
      <c r="AA17" s="5">
        <v>3999</v>
      </c>
      <c r="AB17" s="5">
        <v>10</v>
      </c>
      <c r="AC17" s="5">
        <v>5424</v>
      </c>
      <c r="AD17" s="5">
        <v>15</v>
      </c>
      <c r="AE17" s="5">
        <v>277</v>
      </c>
      <c r="AF17" s="5">
        <v>7</v>
      </c>
      <c r="AG17" s="6">
        <v>36</v>
      </c>
    </row>
    <row r="18" spans="1:33" x14ac:dyDescent="0.3">
      <c r="A18" s="23" t="s">
        <v>21</v>
      </c>
      <c r="B18" s="5">
        <v>2428</v>
      </c>
      <c r="C18" s="5">
        <v>1419</v>
      </c>
      <c r="D18" s="5">
        <v>3</v>
      </c>
      <c r="E18" s="5">
        <v>998</v>
      </c>
      <c r="F18" s="5">
        <v>2</v>
      </c>
      <c r="G18" s="5">
        <v>6</v>
      </c>
      <c r="H18" s="5" t="s">
        <v>12</v>
      </c>
      <c r="I18" s="6" t="s">
        <v>12</v>
      </c>
      <c r="J18" s="5">
        <v>2447</v>
      </c>
      <c r="K18" s="5">
        <v>1427</v>
      </c>
      <c r="L18" s="5">
        <v>4</v>
      </c>
      <c r="M18" s="5">
        <v>1008</v>
      </c>
      <c r="N18" s="5">
        <v>2</v>
      </c>
      <c r="O18" s="5">
        <v>6</v>
      </c>
      <c r="P18" s="5" t="s">
        <v>12</v>
      </c>
      <c r="Q18" s="6" t="s">
        <v>12</v>
      </c>
      <c r="R18" s="5">
        <v>2467</v>
      </c>
      <c r="S18" s="5">
        <v>1436</v>
      </c>
      <c r="T18" s="5">
        <v>4</v>
      </c>
      <c r="U18" s="5">
        <v>1019</v>
      </c>
      <c r="V18" s="5">
        <v>2</v>
      </c>
      <c r="W18" s="5">
        <v>6</v>
      </c>
      <c r="X18" s="5" t="s">
        <v>12</v>
      </c>
      <c r="Y18" s="6" t="s">
        <v>12</v>
      </c>
      <c r="Z18" s="5">
        <v>2440</v>
      </c>
      <c r="AA18" s="5">
        <v>1429</v>
      </c>
      <c r="AB18" s="5">
        <v>4</v>
      </c>
      <c r="AC18" s="5">
        <v>999</v>
      </c>
      <c r="AD18" s="5">
        <v>2</v>
      </c>
      <c r="AE18" s="5">
        <v>6</v>
      </c>
      <c r="AF18" s="5" t="s">
        <v>12</v>
      </c>
      <c r="AG18" s="6" t="s">
        <v>12</v>
      </c>
    </row>
    <row r="19" spans="1:33" x14ac:dyDescent="0.3">
      <c r="A19" s="23" t="s">
        <v>22</v>
      </c>
      <c r="B19" s="5">
        <v>3699</v>
      </c>
      <c r="C19" s="5">
        <v>2582</v>
      </c>
      <c r="D19" s="5">
        <v>37</v>
      </c>
      <c r="E19" s="5">
        <v>921</v>
      </c>
      <c r="F19" s="5">
        <v>5</v>
      </c>
      <c r="G19" s="5">
        <v>152</v>
      </c>
      <c r="H19" s="5" t="s">
        <v>12</v>
      </c>
      <c r="I19" s="6">
        <v>2</v>
      </c>
      <c r="J19" s="5">
        <v>3801</v>
      </c>
      <c r="K19" s="5">
        <v>2638</v>
      </c>
      <c r="L19" s="5">
        <v>37</v>
      </c>
      <c r="M19" s="5">
        <v>965</v>
      </c>
      <c r="N19" s="5">
        <v>5</v>
      </c>
      <c r="O19" s="5">
        <v>153</v>
      </c>
      <c r="P19" s="5" t="s">
        <v>12</v>
      </c>
      <c r="Q19" s="6">
        <v>3</v>
      </c>
      <c r="R19" s="5">
        <v>3875</v>
      </c>
      <c r="S19" s="5">
        <v>2689</v>
      </c>
      <c r="T19" s="5">
        <v>37</v>
      </c>
      <c r="U19" s="5">
        <v>989</v>
      </c>
      <c r="V19" s="5">
        <v>5</v>
      </c>
      <c r="W19" s="5">
        <v>151</v>
      </c>
      <c r="X19" s="5" t="s">
        <v>12</v>
      </c>
      <c r="Y19" s="6">
        <v>4</v>
      </c>
      <c r="Z19" s="5">
        <v>3937</v>
      </c>
      <c r="AA19" s="5">
        <v>2737</v>
      </c>
      <c r="AB19" s="5">
        <v>36</v>
      </c>
      <c r="AC19" s="5">
        <v>1002</v>
      </c>
      <c r="AD19" s="5">
        <v>5</v>
      </c>
      <c r="AE19" s="5">
        <v>153</v>
      </c>
      <c r="AF19" s="5" t="s">
        <v>12</v>
      </c>
      <c r="AG19" s="6">
        <v>4</v>
      </c>
    </row>
    <row r="20" spans="1:33" x14ac:dyDescent="0.3">
      <c r="A20" s="23" t="s">
        <v>23</v>
      </c>
      <c r="B20" s="5">
        <v>34543</v>
      </c>
      <c r="C20" s="5">
        <v>14701</v>
      </c>
      <c r="D20" s="5">
        <v>47</v>
      </c>
      <c r="E20" s="5">
        <v>17125</v>
      </c>
      <c r="F20" s="5">
        <v>57</v>
      </c>
      <c r="G20" s="5">
        <v>835</v>
      </c>
      <c r="H20" s="5">
        <v>14</v>
      </c>
      <c r="I20" s="6">
        <v>1764</v>
      </c>
      <c r="J20" s="5">
        <v>34929</v>
      </c>
      <c r="K20" s="5">
        <v>14777</v>
      </c>
      <c r="L20" s="5">
        <v>49</v>
      </c>
      <c r="M20" s="5">
        <v>17415</v>
      </c>
      <c r="N20" s="5">
        <v>58</v>
      </c>
      <c r="O20" s="5">
        <v>848</v>
      </c>
      <c r="P20" s="5">
        <v>14</v>
      </c>
      <c r="Q20" s="6">
        <v>1768</v>
      </c>
      <c r="R20" s="5">
        <v>35265</v>
      </c>
      <c r="S20" s="5">
        <v>14771</v>
      </c>
      <c r="T20" s="5">
        <v>51</v>
      </c>
      <c r="U20" s="5">
        <v>17737</v>
      </c>
      <c r="V20" s="5">
        <v>58</v>
      </c>
      <c r="W20" s="5">
        <v>858</v>
      </c>
      <c r="X20" s="5">
        <v>14</v>
      </c>
      <c r="Y20" s="6">
        <v>1776</v>
      </c>
      <c r="Z20" s="5">
        <v>35503</v>
      </c>
      <c r="AA20" s="5">
        <v>14734</v>
      </c>
      <c r="AB20" s="5">
        <v>53</v>
      </c>
      <c r="AC20" s="5">
        <v>18010</v>
      </c>
      <c r="AD20" s="5">
        <v>57</v>
      </c>
      <c r="AE20" s="5">
        <v>857</v>
      </c>
      <c r="AF20" s="5">
        <v>14</v>
      </c>
      <c r="AG20" s="6">
        <v>1778</v>
      </c>
    </row>
    <row r="21" spans="1:33" x14ac:dyDescent="0.3">
      <c r="A21" s="23" t="s">
        <v>24</v>
      </c>
      <c r="B21" s="5">
        <v>7526</v>
      </c>
      <c r="C21" s="5">
        <v>2392</v>
      </c>
      <c r="D21" s="5">
        <v>14</v>
      </c>
      <c r="E21" s="5">
        <v>4445</v>
      </c>
      <c r="F21" s="5">
        <v>17</v>
      </c>
      <c r="G21" s="5">
        <v>116</v>
      </c>
      <c r="H21" s="5">
        <v>18</v>
      </c>
      <c r="I21" s="6">
        <v>524</v>
      </c>
      <c r="J21" s="5">
        <v>7682</v>
      </c>
      <c r="K21" s="5">
        <v>2415</v>
      </c>
      <c r="L21" s="5">
        <v>15</v>
      </c>
      <c r="M21" s="5">
        <v>4585</v>
      </c>
      <c r="N21" s="5">
        <v>16</v>
      </c>
      <c r="O21" s="5">
        <v>118</v>
      </c>
      <c r="P21" s="5">
        <v>18</v>
      </c>
      <c r="Q21" s="6">
        <v>515</v>
      </c>
      <c r="R21" s="5">
        <v>7770</v>
      </c>
      <c r="S21" s="5">
        <v>2433</v>
      </c>
      <c r="T21" s="5">
        <v>15</v>
      </c>
      <c r="U21" s="5">
        <v>4664</v>
      </c>
      <c r="V21" s="5">
        <v>16</v>
      </c>
      <c r="W21" s="5">
        <v>120</v>
      </c>
      <c r="X21" s="5">
        <v>19</v>
      </c>
      <c r="Y21" s="6">
        <v>503</v>
      </c>
      <c r="Z21" s="5">
        <v>7712</v>
      </c>
      <c r="AA21" s="5">
        <v>2409</v>
      </c>
      <c r="AB21" s="5">
        <v>15</v>
      </c>
      <c r="AC21" s="5">
        <v>4631</v>
      </c>
      <c r="AD21" s="5">
        <v>16</v>
      </c>
      <c r="AE21" s="5">
        <v>119</v>
      </c>
      <c r="AF21" s="5">
        <v>19</v>
      </c>
      <c r="AG21" s="6">
        <v>503</v>
      </c>
    </row>
    <row r="22" spans="1:33" ht="28.8" x14ac:dyDescent="0.3">
      <c r="A22" s="23" t="s">
        <v>25</v>
      </c>
      <c r="B22" s="5">
        <v>2921</v>
      </c>
      <c r="C22" s="5">
        <v>21</v>
      </c>
      <c r="D22" s="5">
        <v>5</v>
      </c>
      <c r="E22" s="5">
        <v>36</v>
      </c>
      <c r="F22" s="5">
        <v>1354</v>
      </c>
      <c r="G22" s="5">
        <v>35</v>
      </c>
      <c r="H22" s="5">
        <v>1470</v>
      </c>
      <c r="I22" s="6" t="s">
        <v>12</v>
      </c>
      <c r="J22" s="5">
        <v>2925</v>
      </c>
      <c r="K22" s="5">
        <v>19</v>
      </c>
      <c r="L22" s="5">
        <v>5</v>
      </c>
      <c r="M22" s="5">
        <v>40</v>
      </c>
      <c r="N22" s="5">
        <v>1354</v>
      </c>
      <c r="O22" s="5">
        <v>36</v>
      </c>
      <c r="P22" s="5">
        <v>1471</v>
      </c>
      <c r="Q22" s="6" t="s">
        <v>12</v>
      </c>
      <c r="R22" s="5">
        <v>2923</v>
      </c>
      <c r="S22" s="5">
        <v>19</v>
      </c>
      <c r="T22" s="5">
        <v>5</v>
      </c>
      <c r="U22" s="5">
        <v>38</v>
      </c>
      <c r="V22" s="5">
        <v>1353</v>
      </c>
      <c r="W22" s="5">
        <v>37</v>
      </c>
      <c r="X22" s="5">
        <v>1471</v>
      </c>
      <c r="Y22" s="6" t="s">
        <v>12</v>
      </c>
      <c r="Z22" s="5">
        <v>2924</v>
      </c>
      <c r="AA22" s="5">
        <v>19</v>
      </c>
      <c r="AB22" s="5">
        <v>5</v>
      </c>
      <c r="AC22" s="5">
        <v>40</v>
      </c>
      <c r="AD22" s="5">
        <v>1353</v>
      </c>
      <c r="AE22" s="5">
        <v>37</v>
      </c>
      <c r="AF22" s="5">
        <v>1470</v>
      </c>
      <c r="AG22" s="6" t="s">
        <v>12</v>
      </c>
    </row>
    <row r="23" spans="1:33" x14ac:dyDescent="0.3">
      <c r="A23" s="23" t="s">
        <v>26</v>
      </c>
      <c r="B23" s="5">
        <v>6639</v>
      </c>
      <c r="C23" s="5">
        <v>793</v>
      </c>
      <c r="D23" s="5">
        <v>13</v>
      </c>
      <c r="E23" s="5">
        <v>3597</v>
      </c>
      <c r="F23" s="5">
        <v>837</v>
      </c>
      <c r="G23" s="5">
        <v>958</v>
      </c>
      <c r="H23" s="5">
        <v>211</v>
      </c>
      <c r="I23" s="6">
        <v>230</v>
      </c>
      <c r="J23" s="5">
        <v>6634</v>
      </c>
      <c r="K23" s="5">
        <v>802</v>
      </c>
      <c r="L23" s="5">
        <v>13</v>
      </c>
      <c r="M23" s="5">
        <v>3568</v>
      </c>
      <c r="N23" s="5">
        <v>836</v>
      </c>
      <c r="O23" s="5">
        <v>976</v>
      </c>
      <c r="P23" s="5">
        <v>210</v>
      </c>
      <c r="Q23" s="6">
        <v>229</v>
      </c>
      <c r="R23" s="5">
        <v>6753</v>
      </c>
      <c r="S23" s="5">
        <v>802</v>
      </c>
      <c r="T23" s="5">
        <v>13</v>
      </c>
      <c r="U23" s="5">
        <v>3676</v>
      </c>
      <c r="V23" s="5">
        <v>838</v>
      </c>
      <c r="W23" s="5">
        <v>991</v>
      </c>
      <c r="X23" s="5">
        <v>210</v>
      </c>
      <c r="Y23" s="6">
        <v>223</v>
      </c>
      <c r="Z23" s="5">
        <v>6909</v>
      </c>
      <c r="AA23" s="5">
        <v>798</v>
      </c>
      <c r="AB23" s="5">
        <v>14</v>
      </c>
      <c r="AC23" s="5">
        <v>3827</v>
      </c>
      <c r="AD23" s="5">
        <v>840</v>
      </c>
      <c r="AE23" s="5">
        <v>1004</v>
      </c>
      <c r="AF23" s="5">
        <v>207</v>
      </c>
      <c r="AG23" s="6">
        <v>219</v>
      </c>
    </row>
    <row r="24" spans="1:33" x14ac:dyDescent="0.3">
      <c r="A24" s="23" t="s">
        <v>27</v>
      </c>
      <c r="B24" s="5">
        <v>5489</v>
      </c>
      <c r="C24" s="5">
        <v>1221</v>
      </c>
      <c r="D24" s="5">
        <v>10</v>
      </c>
      <c r="E24" s="5">
        <v>1838</v>
      </c>
      <c r="F24" s="5">
        <v>242</v>
      </c>
      <c r="G24" s="5">
        <v>708</v>
      </c>
      <c r="H24" s="5">
        <v>435</v>
      </c>
      <c r="I24" s="6">
        <v>1035</v>
      </c>
      <c r="J24" s="5">
        <v>5521</v>
      </c>
      <c r="K24" s="5">
        <v>1220</v>
      </c>
      <c r="L24" s="5">
        <v>10</v>
      </c>
      <c r="M24" s="5">
        <v>1874</v>
      </c>
      <c r="N24" s="5">
        <v>242</v>
      </c>
      <c r="O24" s="5">
        <v>710</v>
      </c>
      <c r="P24" s="5">
        <v>432</v>
      </c>
      <c r="Q24" s="6">
        <v>1033</v>
      </c>
      <c r="R24" s="5">
        <v>5556</v>
      </c>
      <c r="S24" s="5">
        <v>1220</v>
      </c>
      <c r="T24" s="5">
        <v>10</v>
      </c>
      <c r="U24" s="5">
        <v>1916</v>
      </c>
      <c r="V24" s="5">
        <v>242</v>
      </c>
      <c r="W24" s="5">
        <v>710</v>
      </c>
      <c r="X24" s="5">
        <v>434</v>
      </c>
      <c r="Y24" s="6">
        <v>1024</v>
      </c>
      <c r="Z24" s="5">
        <v>5591</v>
      </c>
      <c r="AA24" s="5">
        <v>1223</v>
      </c>
      <c r="AB24" s="5">
        <v>10</v>
      </c>
      <c r="AC24" s="5">
        <v>1960</v>
      </c>
      <c r="AD24" s="5">
        <v>241</v>
      </c>
      <c r="AE24" s="5">
        <v>707</v>
      </c>
      <c r="AF24" s="5">
        <v>433</v>
      </c>
      <c r="AG24" s="6">
        <v>1017</v>
      </c>
    </row>
    <row r="25" spans="1:33" x14ac:dyDescent="0.3">
      <c r="A25" s="23" t="s">
        <v>28</v>
      </c>
      <c r="B25" s="5">
        <v>14848</v>
      </c>
      <c r="C25" s="5">
        <v>779</v>
      </c>
      <c r="D25" s="5">
        <v>8</v>
      </c>
      <c r="E25" s="5">
        <v>3286</v>
      </c>
      <c r="F25" s="5">
        <v>226</v>
      </c>
      <c r="G25" s="5">
        <v>433</v>
      </c>
      <c r="H25" s="5">
        <v>7315</v>
      </c>
      <c r="I25" s="6">
        <v>2801</v>
      </c>
      <c r="J25" s="5">
        <v>14844</v>
      </c>
      <c r="K25" s="5">
        <v>786</v>
      </c>
      <c r="L25" s="5">
        <v>8</v>
      </c>
      <c r="M25" s="5">
        <v>3335</v>
      </c>
      <c r="N25" s="5">
        <v>226</v>
      </c>
      <c r="O25" s="5">
        <v>438</v>
      </c>
      <c r="P25" s="5">
        <v>7307</v>
      </c>
      <c r="Q25" s="6">
        <v>2744</v>
      </c>
      <c r="R25" s="5">
        <v>15064</v>
      </c>
      <c r="S25" s="5">
        <v>796</v>
      </c>
      <c r="T25" s="5">
        <v>8</v>
      </c>
      <c r="U25" s="5">
        <v>3465</v>
      </c>
      <c r="V25" s="5">
        <v>226</v>
      </c>
      <c r="W25" s="5">
        <v>437</v>
      </c>
      <c r="X25" s="5">
        <v>7311</v>
      </c>
      <c r="Y25" s="6">
        <v>2821</v>
      </c>
      <c r="Z25" s="5">
        <v>15158</v>
      </c>
      <c r="AA25" s="5">
        <v>793</v>
      </c>
      <c r="AB25" s="5">
        <v>9</v>
      </c>
      <c r="AC25" s="5">
        <v>3510</v>
      </c>
      <c r="AD25" s="5">
        <v>226</v>
      </c>
      <c r="AE25" s="5">
        <v>443</v>
      </c>
      <c r="AF25" s="5">
        <v>7316</v>
      </c>
      <c r="AG25" s="6">
        <v>2861</v>
      </c>
    </row>
    <row r="26" spans="1:33" x14ac:dyDescent="0.3">
      <c r="A26" s="23" t="s">
        <v>29</v>
      </c>
      <c r="B26" s="5">
        <v>26380</v>
      </c>
      <c r="C26" s="5">
        <v>1075</v>
      </c>
      <c r="D26" s="5">
        <v>10</v>
      </c>
      <c r="E26" s="5">
        <v>6573</v>
      </c>
      <c r="F26" s="5">
        <v>3</v>
      </c>
      <c r="G26" s="5">
        <v>4635</v>
      </c>
      <c r="H26" s="5">
        <v>14082</v>
      </c>
      <c r="I26" s="6">
        <v>2</v>
      </c>
      <c r="J26" s="5">
        <v>26500</v>
      </c>
      <c r="K26" s="5">
        <v>1080</v>
      </c>
      <c r="L26" s="5">
        <v>10</v>
      </c>
      <c r="M26" s="5">
        <v>6632</v>
      </c>
      <c r="N26" s="5">
        <v>3</v>
      </c>
      <c r="O26" s="5">
        <v>4641</v>
      </c>
      <c r="P26" s="5">
        <v>14132</v>
      </c>
      <c r="Q26" s="6">
        <v>2</v>
      </c>
      <c r="R26" s="5">
        <v>26598</v>
      </c>
      <c r="S26" s="5">
        <v>1083</v>
      </c>
      <c r="T26" s="5">
        <v>9</v>
      </c>
      <c r="U26" s="5">
        <v>6707</v>
      </c>
      <c r="V26" s="5">
        <v>3</v>
      </c>
      <c r="W26" s="5">
        <v>4628</v>
      </c>
      <c r="X26" s="5">
        <v>14166</v>
      </c>
      <c r="Y26" s="6">
        <v>2</v>
      </c>
      <c r="Z26" s="5">
        <v>26649</v>
      </c>
      <c r="AA26" s="5">
        <v>1076</v>
      </c>
      <c r="AB26" s="5">
        <v>10</v>
      </c>
      <c r="AC26" s="5">
        <v>6735</v>
      </c>
      <c r="AD26" s="5">
        <v>3</v>
      </c>
      <c r="AE26" s="5">
        <v>4624</v>
      </c>
      <c r="AF26" s="5">
        <v>14199</v>
      </c>
      <c r="AG26" s="6">
        <v>2</v>
      </c>
    </row>
    <row r="27" spans="1:33" ht="28.8" x14ac:dyDescent="0.3">
      <c r="A27" s="23" t="s">
        <v>30</v>
      </c>
      <c r="B27" s="5" t="s">
        <v>12</v>
      </c>
      <c r="C27" s="5" t="s">
        <v>12</v>
      </c>
      <c r="D27" s="5" t="s">
        <v>12</v>
      </c>
      <c r="E27" s="5" t="s">
        <v>12</v>
      </c>
      <c r="F27" s="5" t="s">
        <v>12</v>
      </c>
      <c r="G27" s="5" t="s">
        <v>12</v>
      </c>
      <c r="H27" s="5" t="s">
        <v>12</v>
      </c>
      <c r="I27" s="6" t="s">
        <v>12</v>
      </c>
      <c r="J27" s="5" t="s">
        <v>12</v>
      </c>
      <c r="K27" s="5" t="s">
        <v>12</v>
      </c>
      <c r="L27" s="5" t="s">
        <v>12</v>
      </c>
      <c r="M27" s="5" t="s">
        <v>12</v>
      </c>
      <c r="N27" s="5" t="s">
        <v>12</v>
      </c>
      <c r="O27" s="5" t="s">
        <v>12</v>
      </c>
      <c r="P27" s="5" t="s">
        <v>12</v>
      </c>
      <c r="Q27" s="6" t="s">
        <v>12</v>
      </c>
      <c r="R27" s="5" t="s">
        <v>12</v>
      </c>
      <c r="S27" s="5" t="s">
        <v>12</v>
      </c>
      <c r="T27" s="5" t="s">
        <v>12</v>
      </c>
      <c r="U27" s="5" t="s">
        <v>12</v>
      </c>
      <c r="V27" s="5" t="s">
        <v>12</v>
      </c>
      <c r="W27" s="5" t="s">
        <v>12</v>
      </c>
      <c r="X27" s="5" t="s">
        <v>12</v>
      </c>
      <c r="Y27" s="6" t="s">
        <v>12</v>
      </c>
      <c r="Z27" s="5" t="s">
        <v>12</v>
      </c>
      <c r="AA27" s="5" t="s">
        <v>12</v>
      </c>
      <c r="AB27" s="5" t="s">
        <v>12</v>
      </c>
      <c r="AC27" s="5" t="s">
        <v>12</v>
      </c>
      <c r="AD27" s="5" t="s">
        <v>12</v>
      </c>
      <c r="AE27" s="5" t="s">
        <v>12</v>
      </c>
      <c r="AF27" s="5" t="s">
        <v>12</v>
      </c>
      <c r="AG27" s="6" t="s">
        <v>12</v>
      </c>
    </row>
    <row r="28" spans="1:33" ht="15" thickBot="1" x14ac:dyDescent="0.35">
      <c r="A28" s="24" t="s">
        <v>31</v>
      </c>
      <c r="B28" s="8">
        <v>8</v>
      </c>
      <c r="C28" s="8" t="s">
        <v>12</v>
      </c>
      <c r="D28" s="8" t="s">
        <v>12</v>
      </c>
      <c r="E28" s="8" t="s">
        <v>12</v>
      </c>
      <c r="F28" s="8" t="s">
        <v>12</v>
      </c>
      <c r="G28" s="8">
        <v>2</v>
      </c>
      <c r="H28" s="8">
        <v>6</v>
      </c>
      <c r="I28" s="9" t="s">
        <v>12</v>
      </c>
      <c r="J28" s="8">
        <v>8</v>
      </c>
      <c r="K28" s="8" t="s">
        <v>12</v>
      </c>
      <c r="L28" s="8" t="s">
        <v>12</v>
      </c>
      <c r="M28" s="8" t="s">
        <v>12</v>
      </c>
      <c r="N28" s="8" t="s">
        <v>12</v>
      </c>
      <c r="O28" s="8">
        <v>2</v>
      </c>
      <c r="P28" s="8">
        <v>6</v>
      </c>
      <c r="Q28" s="9" t="s">
        <v>12</v>
      </c>
      <c r="R28" s="8">
        <v>9</v>
      </c>
      <c r="S28" s="8" t="s">
        <v>12</v>
      </c>
      <c r="T28" s="8" t="s">
        <v>12</v>
      </c>
      <c r="U28" s="8">
        <v>1</v>
      </c>
      <c r="V28" s="8" t="s">
        <v>12</v>
      </c>
      <c r="W28" s="8">
        <v>2</v>
      </c>
      <c r="X28" s="8">
        <v>6</v>
      </c>
      <c r="Y28" s="9" t="s">
        <v>12</v>
      </c>
      <c r="Z28" s="8">
        <v>9</v>
      </c>
      <c r="AA28" s="8" t="s">
        <v>12</v>
      </c>
      <c r="AB28" s="8" t="s">
        <v>12</v>
      </c>
      <c r="AC28" s="8">
        <v>1</v>
      </c>
      <c r="AD28" s="8" t="s">
        <v>12</v>
      </c>
      <c r="AE28" s="8">
        <v>2</v>
      </c>
      <c r="AF28" s="8">
        <v>6</v>
      </c>
      <c r="AG28" s="9" t="s">
        <v>12</v>
      </c>
    </row>
    <row r="29" spans="1:33" x14ac:dyDescent="0.3">
      <c r="A29" s="1" t="s">
        <v>32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 differentFirst="1">
    <oddHeader>&amp;L&amp;G</oddHead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18</vt:i4>
      </vt:variant>
    </vt:vector>
  </HeadingPairs>
  <TitlesOfParts>
    <vt:vector size="1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2021-04-20T09:53:59Z</dcterms:created>
  <dcterms:modified xsi:type="dcterms:W3CDTF">2026-04-08T11:06:14Z</dcterms:modified>
</cp:coreProperties>
</file>