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24226"/>
  <xr:revisionPtr revIDLastSave="0" documentId="8_{6DA7231B-FBA5-49DC-84F3-115ADE4768DC}" xr6:coauthVersionLast="47" xr6:coauthVersionMax="47" xr10:uidLastSave="{00000000-0000-0000-0000-000000000000}"/>
  <bookViews>
    <workbookView xWindow="4875" yWindow="3975" windowWidth="33030" windowHeight="15540" xr2:uid="{00000000-000D-0000-FFFF-FFFF00000000}"/>
  </bookViews>
  <sheets>
    <sheet name="2025" sheetId="21" r:id="rId1"/>
    <sheet name="2024" sheetId="20" r:id="rId2"/>
    <sheet name="2023" sheetId="19" r:id="rId3"/>
    <sheet name="2022" sheetId="18" r:id="rId4"/>
    <sheet name="2021" sheetId="17" r:id="rId5"/>
    <sheet name="2020" sheetId="16" r:id="rId6"/>
    <sheet name="2019" sheetId="15" r:id="rId7"/>
    <sheet name="2018" sheetId="14" r:id="rId8"/>
    <sheet name="2017" sheetId="13" r:id="rId9"/>
    <sheet name="2016" sheetId="12" r:id="rId10"/>
    <sheet name="2015" sheetId="2" r:id="rId11"/>
    <sheet name="2014" sheetId="4" r:id="rId12"/>
    <sheet name="2013" sheetId="5" r:id="rId13"/>
    <sheet name="2012" sheetId="8" r:id="rId14"/>
    <sheet name="2011" sheetId="9" r:id="rId15"/>
    <sheet name="2010" sheetId="10" r:id="rId16"/>
    <sheet name="2009" sheetId="11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4" i="21" l="1"/>
  <c r="P24" i="21"/>
  <c r="O24" i="21"/>
  <c r="N24" i="21"/>
  <c r="M24" i="21"/>
  <c r="L24" i="21"/>
  <c r="K24" i="21"/>
  <c r="J24" i="21"/>
  <c r="I24" i="21"/>
  <c r="H24" i="21"/>
  <c r="G24" i="21"/>
  <c r="F24" i="21"/>
  <c r="E24" i="21"/>
  <c r="D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14" i="21"/>
  <c r="B14" i="21"/>
  <c r="C13" i="21"/>
  <c r="B13" i="21"/>
  <c r="C12" i="21"/>
  <c r="C24" i="21" s="1"/>
  <c r="B12" i="21"/>
  <c r="B24" i="21" s="1"/>
  <c r="A4" i="21"/>
  <c r="Q24" i="20" l="1"/>
  <c r="P24" i="20"/>
  <c r="O24" i="20"/>
  <c r="N24" i="20"/>
  <c r="M24" i="20"/>
  <c r="L24" i="20"/>
  <c r="K24" i="20"/>
  <c r="J24" i="20"/>
  <c r="I24" i="20"/>
  <c r="H24" i="20"/>
  <c r="G24" i="20"/>
  <c r="F24" i="20"/>
  <c r="E24" i="20"/>
  <c r="D24" i="20"/>
  <c r="C23" i="20"/>
  <c r="B23" i="20"/>
  <c r="C22" i="20"/>
  <c r="B22" i="20"/>
  <c r="C21" i="20"/>
  <c r="B21" i="20"/>
  <c r="C20" i="20"/>
  <c r="B20" i="20"/>
  <c r="C19" i="20"/>
  <c r="B19" i="20"/>
  <c r="C17" i="20"/>
  <c r="B17" i="20"/>
  <c r="C16" i="20"/>
  <c r="B16" i="20"/>
  <c r="C15" i="20"/>
  <c r="B15" i="20"/>
  <c r="C14" i="20"/>
  <c r="B14" i="20"/>
  <c r="C13" i="20"/>
  <c r="B13" i="20"/>
  <c r="C12" i="20"/>
  <c r="C24" i="20" s="1"/>
  <c r="B12" i="20"/>
  <c r="B24" i="20" s="1"/>
  <c r="A4" i="20"/>
  <c r="Q24" i="19" l="1"/>
  <c r="P24" i="19"/>
  <c r="O24" i="19"/>
  <c r="N24" i="19"/>
  <c r="M24" i="19"/>
  <c r="L24" i="19"/>
  <c r="K24" i="19"/>
  <c r="J24" i="19"/>
  <c r="I24" i="19"/>
  <c r="H24" i="19"/>
  <c r="G24" i="19"/>
  <c r="F24" i="19"/>
  <c r="E24" i="19"/>
  <c r="D24" i="19"/>
  <c r="C23" i="19"/>
  <c r="B23" i="19"/>
  <c r="C22" i="19"/>
  <c r="B22" i="19"/>
  <c r="C21" i="19"/>
  <c r="B21" i="19"/>
  <c r="C20" i="19"/>
  <c r="B20" i="19"/>
  <c r="C19" i="19"/>
  <c r="B19" i="19"/>
  <c r="C18" i="19"/>
  <c r="B18" i="19"/>
  <c r="C17" i="19"/>
  <c r="B17" i="19"/>
  <c r="C16" i="19"/>
  <c r="B16" i="19"/>
  <c r="C15" i="19"/>
  <c r="B15" i="19"/>
  <c r="C14" i="19"/>
  <c r="B14" i="19"/>
  <c r="C13" i="19"/>
  <c r="B13" i="19"/>
  <c r="C12" i="19"/>
  <c r="B12" i="19"/>
  <c r="A4" i="19"/>
  <c r="B24" i="19" l="1"/>
  <c r="C24" i="19"/>
  <c r="Q24" i="18"/>
  <c r="P24" i="18"/>
  <c r="O24" i="18"/>
  <c r="N24" i="18"/>
  <c r="M24" i="18"/>
  <c r="L24" i="18"/>
  <c r="K24" i="18"/>
  <c r="J24" i="18"/>
  <c r="I24" i="18"/>
  <c r="H24" i="18"/>
  <c r="G24" i="18"/>
  <c r="F24" i="18"/>
  <c r="E24" i="18"/>
  <c r="D24" i="18"/>
  <c r="C23" i="18"/>
  <c r="B23" i="18"/>
  <c r="C22" i="18"/>
  <c r="B22" i="18"/>
  <c r="C21" i="18"/>
  <c r="B21" i="18"/>
  <c r="C20" i="18"/>
  <c r="B20" i="18"/>
  <c r="C19" i="18"/>
  <c r="B19" i="18"/>
  <c r="C18" i="18"/>
  <c r="B18" i="18"/>
  <c r="C17" i="18"/>
  <c r="B17" i="18"/>
  <c r="C16" i="18"/>
  <c r="B16" i="18"/>
  <c r="C15" i="18"/>
  <c r="B15" i="18"/>
  <c r="C14" i="18"/>
  <c r="B14" i="18"/>
  <c r="C13" i="18"/>
  <c r="B13" i="18"/>
  <c r="C12" i="18"/>
  <c r="B12" i="18"/>
  <c r="A4" i="18"/>
  <c r="C24" i="18" l="1"/>
  <c r="B24" i="18"/>
  <c r="Q24" i="17"/>
  <c r="P24" i="17"/>
  <c r="O24" i="17"/>
  <c r="N24" i="17"/>
  <c r="M24" i="17"/>
  <c r="L24" i="17"/>
  <c r="K24" i="17"/>
  <c r="J24" i="17"/>
  <c r="I24" i="17"/>
  <c r="H24" i="17"/>
  <c r="G24" i="17"/>
  <c r="F24" i="17"/>
  <c r="E24" i="17"/>
  <c r="D24" i="17"/>
  <c r="C22" i="17"/>
  <c r="B22" i="17"/>
  <c r="C21" i="17"/>
  <c r="B21" i="17"/>
  <c r="C20" i="17"/>
  <c r="B20" i="17"/>
  <c r="C18" i="17"/>
  <c r="B18" i="17"/>
  <c r="C17" i="17"/>
  <c r="B17" i="17"/>
  <c r="C16" i="17"/>
  <c r="B16" i="17"/>
  <c r="C14" i="17"/>
  <c r="B14" i="17"/>
  <c r="C13" i="17"/>
  <c r="B13" i="17"/>
  <c r="C12" i="17"/>
  <c r="B12" i="17"/>
  <c r="B24" i="17" l="1"/>
  <c r="C24" i="17"/>
  <c r="A4" i="17"/>
  <c r="Q24" i="16" l="1"/>
  <c r="P24" i="16"/>
  <c r="O24" i="16"/>
  <c r="N24" i="16"/>
  <c r="M24" i="16"/>
  <c r="L24" i="16"/>
  <c r="K24" i="16"/>
  <c r="J24" i="16"/>
  <c r="I24" i="16"/>
  <c r="H24" i="16"/>
  <c r="G24" i="16"/>
  <c r="F24" i="16"/>
  <c r="E24" i="16"/>
  <c r="D24" i="16"/>
  <c r="C23" i="16"/>
  <c r="B23" i="16"/>
  <c r="C22" i="16"/>
  <c r="B22" i="16"/>
  <c r="C21" i="16"/>
  <c r="B21" i="16"/>
  <c r="C20" i="16"/>
  <c r="B20" i="16"/>
  <c r="C19" i="16"/>
  <c r="B19" i="16"/>
  <c r="C18" i="16"/>
  <c r="B18" i="16"/>
  <c r="C17" i="16"/>
  <c r="B17" i="16"/>
  <c r="C16" i="16"/>
  <c r="B16" i="16"/>
  <c r="C15" i="16"/>
  <c r="B15" i="16"/>
  <c r="C14" i="16"/>
  <c r="B14" i="16"/>
  <c r="C13" i="16"/>
  <c r="B13" i="16"/>
  <c r="C12" i="16"/>
  <c r="B12" i="16"/>
  <c r="A4" i="16"/>
  <c r="B24" i="16" l="1"/>
  <c r="C24" i="16"/>
  <c r="Q24" i="15"/>
  <c r="P24" i="15"/>
  <c r="O24" i="15"/>
  <c r="N24" i="15"/>
  <c r="M24" i="15"/>
  <c r="L24" i="15"/>
  <c r="K24" i="15"/>
  <c r="J24" i="15"/>
  <c r="I24" i="15"/>
  <c r="H24" i="15"/>
  <c r="G24" i="15"/>
  <c r="F24" i="15"/>
  <c r="E24" i="15"/>
  <c r="D24" i="15"/>
  <c r="C23" i="15"/>
  <c r="B23" i="15"/>
  <c r="C22" i="15"/>
  <c r="B22" i="15"/>
  <c r="C21" i="15"/>
  <c r="B21" i="15"/>
  <c r="C20" i="15"/>
  <c r="B20" i="15"/>
  <c r="C19" i="15"/>
  <c r="B19" i="15"/>
  <c r="C18" i="15"/>
  <c r="B18" i="15"/>
  <c r="C17" i="15"/>
  <c r="B17" i="15"/>
  <c r="C16" i="15"/>
  <c r="B16" i="15"/>
  <c r="C15" i="15"/>
  <c r="B15" i="15"/>
  <c r="C14" i="15"/>
  <c r="C24" i="15" s="1"/>
  <c r="B14" i="15"/>
  <c r="C13" i="15"/>
  <c r="B13" i="15"/>
  <c r="C12" i="15"/>
  <c r="B12" i="15"/>
  <c r="A4" i="15"/>
  <c r="Q24" i="14"/>
  <c r="P24" i="14"/>
  <c r="O24" i="14"/>
  <c r="N24" i="14"/>
  <c r="M24" i="14"/>
  <c r="L24" i="14"/>
  <c r="K24" i="14"/>
  <c r="J24" i="14"/>
  <c r="I24" i="14"/>
  <c r="H24" i="14"/>
  <c r="G24" i="14"/>
  <c r="F24" i="14"/>
  <c r="E24" i="14"/>
  <c r="D24" i="14"/>
  <c r="C23" i="14"/>
  <c r="B23" i="14"/>
  <c r="C22" i="14"/>
  <c r="B22" i="14"/>
  <c r="C21" i="14"/>
  <c r="B21" i="14"/>
  <c r="C20" i="14"/>
  <c r="B20" i="14"/>
  <c r="C19" i="14"/>
  <c r="B19" i="14"/>
  <c r="C18" i="14"/>
  <c r="B18" i="14"/>
  <c r="C17" i="14"/>
  <c r="B17" i="14"/>
  <c r="C16" i="14"/>
  <c r="B16" i="14"/>
  <c r="C15" i="14"/>
  <c r="B15" i="14"/>
  <c r="C14" i="14"/>
  <c r="B14" i="14"/>
  <c r="C13" i="14"/>
  <c r="B13" i="14"/>
  <c r="C12" i="14"/>
  <c r="B12" i="14"/>
  <c r="A4" i="14"/>
  <c r="Q24" i="13"/>
  <c r="P24" i="13"/>
  <c r="O24" i="13"/>
  <c r="N24" i="13"/>
  <c r="M24" i="13"/>
  <c r="L24" i="13"/>
  <c r="K24" i="13"/>
  <c r="J24" i="13"/>
  <c r="I24" i="13"/>
  <c r="H24" i="13"/>
  <c r="G24" i="13"/>
  <c r="F24" i="13"/>
  <c r="E24" i="13"/>
  <c r="D24" i="13"/>
  <c r="C23" i="13"/>
  <c r="B23" i="13"/>
  <c r="C22" i="13"/>
  <c r="B22" i="13"/>
  <c r="C21" i="13"/>
  <c r="B21" i="13"/>
  <c r="C20" i="13"/>
  <c r="B20" i="13"/>
  <c r="C19" i="13"/>
  <c r="B19" i="13"/>
  <c r="C18" i="13"/>
  <c r="B18" i="13"/>
  <c r="C17" i="13"/>
  <c r="B17" i="13"/>
  <c r="C16" i="13"/>
  <c r="B16" i="13"/>
  <c r="C15" i="13"/>
  <c r="B15" i="13"/>
  <c r="C14" i="13"/>
  <c r="B14" i="13"/>
  <c r="C13" i="13"/>
  <c r="B13" i="13"/>
  <c r="C12" i="13"/>
  <c r="B12" i="13"/>
  <c r="A4" i="13"/>
  <c r="Q24" i="12"/>
  <c r="P24" i="12"/>
  <c r="O24" i="12"/>
  <c r="N24" i="12"/>
  <c r="M24" i="12"/>
  <c r="L24" i="12"/>
  <c r="K24" i="12"/>
  <c r="J24" i="12"/>
  <c r="I24" i="12"/>
  <c r="H24" i="12"/>
  <c r="G24" i="12"/>
  <c r="F24" i="12"/>
  <c r="E24" i="12"/>
  <c r="D24" i="12"/>
  <c r="C23" i="12"/>
  <c r="B23" i="12"/>
  <c r="C22" i="12"/>
  <c r="B22" i="12"/>
  <c r="C21" i="12"/>
  <c r="B21" i="12"/>
  <c r="C20" i="12"/>
  <c r="B20" i="12"/>
  <c r="C19" i="12"/>
  <c r="B19" i="12"/>
  <c r="C18" i="12"/>
  <c r="B18" i="12"/>
  <c r="C17" i="12"/>
  <c r="B17" i="12"/>
  <c r="C16" i="12"/>
  <c r="B16" i="12"/>
  <c r="C15" i="12"/>
  <c r="B15" i="12"/>
  <c r="C14" i="12"/>
  <c r="B14" i="12"/>
  <c r="C13" i="12"/>
  <c r="B13" i="12"/>
  <c r="C12" i="12"/>
  <c r="C24" i="12" s="1"/>
  <c r="B12" i="12"/>
  <c r="A4" i="12"/>
  <c r="A4" i="11"/>
  <c r="O24" i="11"/>
  <c r="N24" i="11"/>
  <c r="M24" i="11"/>
  <c r="L24" i="11"/>
  <c r="K24" i="11"/>
  <c r="J24" i="11"/>
  <c r="I24" i="11"/>
  <c r="H24" i="11"/>
  <c r="G24" i="11"/>
  <c r="F24" i="11"/>
  <c r="E24" i="11"/>
  <c r="D24" i="11"/>
  <c r="C23" i="11"/>
  <c r="B23" i="11"/>
  <c r="C22" i="11"/>
  <c r="B22" i="11"/>
  <c r="C21" i="11"/>
  <c r="B21" i="11"/>
  <c r="C20" i="11"/>
  <c r="B20" i="11"/>
  <c r="C19" i="11"/>
  <c r="B19" i="11"/>
  <c r="C18" i="11"/>
  <c r="B18" i="11"/>
  <c r="C17" i="11"/>
  <c r="B17" i="11"/>
  <c r="C16" i="11"/>
  <c r="B16" i="11"/>
  <c r="C15" i="11"/>
  <c r="B15" i="11"/>
  <c r="C14" i="11"/>
  <c r="B14" i="11"/>
  <c r="C13" i="11"/>
  <c r="B13" i="11"/>
  <c r="C12" i="11"/>
  <c r="B12" i="11"/>
  <c r="A4" i="10"/>
  <c r="O24" i="10"/>
  <c r="N24" i="10"/>
  <c r="M24" i="10"/>
  <c r="L24" i="10"/>
  <c r="K24" i="10"/>
  <c r="J24" i="10"/>
  <c r="I24" i="10"/>
  <c r="H24" i="10"/>
  <c r="G24" i="10"/>
  <c r="F24" i="10"/>
  <c r="E24" i="10"/>
  <c r="D24" i="10"/>
  <c r="C23" i="10"/>
  <c r="B23" i="10"/>
  <c r="C22" i="10"/>
  <c r="B22" i="10"/>
  <c r="C21" i="10"/>
  <c r="B21" i="10"/>
  <c r="C20" i="10"/>
  <c r="B20" i="10"/>
  <c r="C19" i="10"/>
  <c r="B19" i="10"/>
  <c r="C18" i="10"/>
  <c r="B18" i="10"/>
  <c r="C17" i="10"/>
  <c r="B17" i="10"/>
  <c r="C16" i="10"/>
  <c r="B16" i="10"/>
  <c r="C15" i="10"/>
  <c r="B15" i="10"/>
  <c r="C14" i="10"/>
  <c r="B14" i="10"/>
  <c r="C13" i="10"/>
  <c r="B13" i="10"/>
  <c r="C12" i="10"/>
  <c r="B12" i="10"/>
  <c r="A4" i="9"/>
  <c r="O24" i="9"/>
  <c r="N24" i="9"/>
  <c r="M24" i="9"/>
  <c r="L24" i="9"/>
  <c r="K24" i="9"/>
  <c r="J24" i="9"/>
  <c r="I24" i="9"/>
  <c r="H24" i="9"/>
  <c r="G24" i="9"/>
  <c r="F24" i="9"/>
  <c r="E24" i="9"/>
  <c r="D24" i="9"/>
  <c r="C23" i="9"/>
  <c r="B23" i="9"/>
  <c r="C22" i="9"/>
  <c r="B22" i="9"/>
  <c r="C21" i="9"/>
  <c r="B21" i="9"/>
  <c r="C20" i="9"/>
  <c r="B20" i="9"/>
  <c r="C19" i="9"/>
  <c r="B19" i="9"/>
  <c r="C18" i="9"/>
  <c r="B18" i="9"/>
  <c r="C17" i="9"/>
  <c r="B17" i="9"/>
  <c r="C16" i="9"/>
  <c r="B16" i="9"/>
  <c r="C15" i="9"/>
  <c r="B15" i="9"/>
  <c r="C14" i="9"/>
  <c r="B14" i="9"/>
  <c r="C13" i="9"/>
  <c r="B13" i="9"/>
  <c r="C12" i="9"/>
  <c r="B12" i="9"/>
  <c r="B24" i="9" s="1"/>
  <c r="A4" i="8"/>
  <c r="C23" i="8"/>
  <c r="C21" i="8"/>
  <c r="C20" i="8"/>
  <c r="C19" i="8"/>
  <c r="C18" i="8"/>
  <c r="C17" i="8"/>
  <c r="C16" i="8"/>
  <c r="C15" i="8"/>
  <c r="C14" i="8"/>
  <c r="C13" i="8"/>
  <c r="C12" i="8"/>
  <c r="B23" i="8"/>
  <c r="B22" i="8"/>
  <c r="B21" i="8"/>
  <c r="B20" i="8"/>
  <c r="B19" i="8"/>
  <c r="B18" i="8"/>
  <c r="B17" i="8"/>
  <c r="B16" i="8"/>
  <c r="B15" i="8"/>
  <c r="B14" i="8"/>
  <c r="B13" i="8"/>
  <c r="B12" i="8"/>
  <c r="G22" i="8"/>
  <c r="C22" i="8" s="1"/>
  <c r="O24" i="8"/>
  <c r="N24" i="8"/>
  <c r="M24" i="8"/>
  <c r="L24" i="8"/>
  <c r="K24" i="8"/>
  <c r="J24" i="8"/>
  <c r="I24" i="8"/>
  <c r="H24" i="8"/>
  <c r="F24" i="8"/>
  <c r="E24" i="8"/>
  <c r="D24" i="8"/>
  <c r="A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3" i="5"/>
  <c r="B23" i="5"/>
  <c r="C22" i="5"/>
  <c r="B22" i="5"/>
  <c r="C21" i="5"/>
  <c r="B21" i="5"/>
  <c r="C20" i="5"/>
  <c r="B20" i="5"/>
  <c r="C19" i="5"/>
  <c r="B19" i="5"/>
  <c r="C18" i="5"/>
  <c r="B18" i="5"/>
  <c r="C17" i="5"/>
  <c r="B17" i="5"/>
  <c r="C16" i="5"/>
  <c r="B16" i="5"/>
  <c r="C15" i="5"/>
  <c r="B15" i="5"/>
  <c r="C14" i="5"/>
  <c r="B14" i="5"/>
  <c r="C13" i="5"/>
  <c r="B13" i="5"/>
  <c r="C12" i="5"/>
  <c r="B12" i="5"/>
  <c r="A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23" i="4"/>
  <c r="B23" i="4"/>
  <c r="C22" i="4"/>
  <c r="B22" i="4"/>
  <c r="C21" i="4"/>
  <c r="B21" i="4"/>
  <c r="C20" i="4"/>
  <c r="B20" i="4"/>
  <c r="C19" i="4"/>
  <c r="B19" i="4"/>
  <c r="C18" i="4"/>
  <c r="B18" i="4"/>
  <c r="C17" i="4"/>
  <c r="B17" i="4"/>
  <c r="C16" i="4"/>
  <c r="B16" i="4"/>
  <c r="C15" i="4"/>
  <c r="B15" i="4"/>
  <c r="C14" i="4"/>
  <c r="B14" i="4"/>
  <c r="C13" i="4"/>
  <c r="B13" i="4"/>
  <c r="C12" i="4"/>
  <c r="B12" i="4"/>
  <c r="C23" i="2"/>
  <c r="B23" i="2"/>
  <c r="C22" i="2"/>
  <c r="B22" i="2"/>
  <c r="B21" i="2"/>
  <c r="C21" i="2"/>
  <c r="C20" i="2"/>
  <c r="B20" i="2"/>
  <c r="C19" i="2"/>
  <c r="B19" i="2"/>
  <c r="C18" i="2"/>
  <c r="B18" i="2"/>
  <c r="B17" i="2"/>
  <c r="C17" i="2"/>
  <c r="C16" i="2"/>
  <c r="B16" i="2"/>
  <c r="C15" i="2"/>
  <c r="B15" i="2"/>
  <c r="C14" i="2"/>
  <c r="B14" i="2"/>
  <c r="C13" i="2"/>
  <c r="B13" i="2"/>
  <c r="A4" i="2"/>
  <c r="C12" i="2"/>
  <c r="B12" i="2"/>
  <c r="G24" i="2"/>
  <c r="F24" i="2"/>
  <c r="D24" i="2"/>
  <c r="E24" i="2"/>
  <c r="H24" i="2"/>
  <c r="I24" i="2"/>
  <c r="J24" i="2"/>
  <c r="K24" i="2"/>
  <c r="L24" i="2"/>
  <c r="M24" i="2"/>
  <c r="N24" i="2"/>
  <c r="O24" i="2"/>
  <c r="P24" i="2"/>
  <c r="Q24" i="2"/>
  <c r="B24" i="5" l="1"/>
  <c r="B24" i="8"/>
  <c r="B24" i="15"/>
  <c r="G24" i="8"/>
  <c r="B24" i="11"/>
  <c r="B24" i="13"/>
  <c r="C24" i="9"/>
  <c r="B24" i="10"/>
  <c r="C24" i="4"/>
  <c r="B24" i="12"/>
  <c r="C24" i="13"/>
  <c r="C24" i="2"/>
  <c r="C24" i="5"/>
  <c r="B24" i="2"/>
  <c r="B24" i="14"/>
  <c r="B24" i="4"/>
  <c r="C24" i="14"/>
  <c r="C24" i="10"/>
  <c r="C24" i="11"/>
  <c r="C24" i="8"/>
</calcChain>
</file>

<file path=xl/sharedStrings.xml><?xml version="1.0" encoding="utf-8"?>
<sst xmlns="http://schemas.openxmlformats.org/spreadsheetml/2006/main" count="894" uniqueCount="62">
  <si>
    <t>januar</t>
  </si>
  <si>
    <t>februar</t>
  </si>
  <si>
    <t>marec</t>
  </si>
  <si>
    <t>april</t>
  </si>
  <si>
    <t>maj</t>
  </si>
  <si>
    <t>junij</t>
  </si>
  <si>
    <t>julij</t>
  </si>
  <si>
    <t>avgust</t>
  </si>
  <si>
    <t>september</t>
  </si>
  <si>
    <t>oktober</t>
  </si>
  <si>
    <t>november</t>
  </si>
  <si>
    <t>december</t>
  </si>
  <si>
    <t>vpisani</t>
  </si>
  <si>
    <t>izbrisani</t>
  </si>
  <si>
    <t>Društva</t>
  </si>
  <si>
    <t>Skupaj</t>
  </si>
  <si>
    <t>Vir podatkov: Poslovni register Slovenije</t>
  </si>
  <si>
    <t>Mesec</t>
  </si>
  <si>
    <t>Zadruge</t>
  </si>
  <si>
    <t>Datum: 15. 1. 2016</t>
  </si>
  <si>
    <t>Datum: 16. 1. 2015</t>
  </si>
  <si>
    <t>Datum: 16. 1. 2014</t>
  </si>
  <si>
    <t>Datum: 22. 5. 2013</t>
  </si>
  <si>
    <t>Opomba: V maju 2013 so bili popravljeni nekateri že objavljeni podatki o vpisanih in o izbrisanih samostojnih podjetnikih posameznikih.</t>
  </si>
  <si>
    <t>Datum: 3. 1. 2012</t>
  </si>
  <si>
    <t>Opomba: Podatki o izbrisanih gospodarskih družbah in zadrugah in o skupnem številu izbrisanih poslovnih subjektov v novembru 2010 in v letu 2010 so bili v maju 2011</t>
  </si>
  <si>
    <t>Datum: 9. 5. 2011</t>
  </si>
  <si>
    <t>Datum: 7. 1. 2010</t>
  </si>
  <si>
    <t xml:space="preserve">               spremenjeni zaradi naknadno ugotovljene napake v podatkih.</t>
  </si>
  <si>
    <t>Datum: 16. 1. 2017</t>
  </si>
  <si>
    <t>2 (4+6+8+10+12+14+16)</t>
  </si>
  <si>
    <t>3 (5+7+9+11+13+15+17)</t>
  </si>
  <si>
    <t>Datum: 15. 1. 2018</t>
  </si>
  <si>
    <t>Datum: 15. 1. 2019</t>
  </si>
  <si>
    <t>Datum: 15. 1. 2020</t>
  </si>
  <si>
    <t>Datum: 12. 1. 2021</t>
  </si>
  <si>
    <t>Datum: 12. 1. 2022</t>
  </si>
  <si>
    <t>Datum: 10. 1. 2023</t>
  </si>
  <si>
    <t>Datum: 9. 1. 2024</t>
  </si>
  <si>
    <t>Gospodarske</t>
  </si>
  <si>
    <t xml:space="preserve">Samostojni </t>
  </si>
  <si>
    <t xml:space="preserve">Pravne osebe </t>
  </si>
  <si>
    <t xml:space="preserve">Druge fizične osebe, </t>
  </si>
  <si>
    <t xml:space="preserve"> družbe</t>
  </si>
  <si>
    <t xml:space="preserve">podjetniki </t>
  </si>
  <si>
    <t xml:space="preserve">javnega </t>
  </si>
  <si>
    <t xml:space="preserve"> - pravne osebe </t>
  </si>
  <si>
    <t>ki opravljajo registrirane</t>
  </si>
  <si>
    <t>posamezniki</t>
  </si>
  <si>
    <t>prava</t>
  </si>
  <si>
    <t>zasebnega prava</t>
  </si>
  <si>
    <t xml:space="preserve">oz. s predpisom </t>
  </si>
  <si>
    <t>določene dejavnosti</t>
  </si>
  <si>
    <t xml:space="preserve"> družbe in</t>
  </si>
  <si>
    <t>zadruge</t>
  </si>
  <si>
    <t xml:space="preserve">Nepridobitne </t>
  </si>
  <si>
    <t>organizacije</t>
  </si>
  <si>
    <t>Datum: 10. 1. 2025</t>
  </si>
  <si>
    <t>Nepridobitne organizacije</t>
  </si>
  <si>
    <t xml:space="preserve">Druge fizične osebe, ki </t>
  </si>
  <si>
    <t>opravljajo registrirane</t>
  </si>
  <si>
    <t>Datum: 22. 1.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</si>
</sst>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9"/>
      <color theme="0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7C8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76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6" fillId="0" borderId="0" xfId="0" applyFont="1"/>
    <xf numFmtId="0" fontId="7" fillId="0" borderId="0" xfId="0" applyFont="1"/>
    <xf numFmtId="0" fontId="8" fillId="0" borderId="33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0" fontId="8" fillId="0" borderId="0" xfId="0" applyFont="1"/>
    <xf numFmtId="3" fontId="9" fillId="0" borderId="3" xfId="0" applyNumberFormat="1" applyFont="1" applyBorder="1" applyAlignment="1">
      <alignment horizontal="center" vertical="center" wrapText="1"/>
    </xf>
    <xf numFmtId="3" fontId="9" fillId="0" borderId="4" xfId="0" applyNumberFormat="1" applyFont="1" applyBorder="1" applyAlignment="1">
      <alignment horizontal="center" vertical="center" wrapText="1"/>
    </xf>
    <xf numFmtId="3" fontId="9" fillId="0" borderId="5" xfId="0" applyNumberFormat="1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 wrapText="1"/>
    </xf>
    <xf numFmtId="0" fontId="8" fillId="0" borderId="24" xfId="0" applyFont="1" applyBorder="1" applyAlignment="1">
      <alignment horizontal="left" vertical="center"/>
    </xf>
    <xf numFmtId="3" fontId="9" fillId="0" borderId="10" xfId="0" applyNumberFormat="1" applyFont="1" applyBorder="1" applyAlignment="1">
      <alignment horizontal="center" vertical="center" wrapText="1"/>
    </xf>
    <xf numFmtId="3" fontId="9" fillId="0" borderId="11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3" fontId="9" fillId="0" borderId="12" xfId="0" applyNumberFormat="1" applyFont="1" applyBorder="1" applyAlignment="1">
      <alignment horizontal="center" vertical="center" wrapText="1"/>
    </xf>
    <xf numFmtId="3" fontId="9" fillId="0" borderId="13" xfId="0" applyNumberFormat="1" applyFont="1" applyBorder="1" applyAlignment="1">
      <alignment horizontal="center" vertical="center" wrapText="1"/>
    </xf>
    <xf numFmtId="3" fontId="9" fillId="0" borderId="14" xfId="0" applyNumberFormat="1" applyFont="1" applyBorder="1" applyAlignment="1">
      <alignment horizontal="center" vertical="center" wrapText="1"/>
    </xf>
    <xf numFmtId="3" fontId="10" fillId="0" borderId="10" xfId="0" applyNumberFormat="1" applyFont="1" applyBorder="1" applyAlignment="1">
      <alignment horizontal="center" vertical="center" wrapText="1"/>
    </xf>
    <xf numFmtId="3" fontId="10" fillId="0" borderId="14" xfId="0" applyNumberFormat="1" applyFont="1" applyBorder="1" applyAlignment="1">
      <alignment horizontal="center" vertical="center" wrapText="1"/>
    </xf>
    <xf numFmtId="0" fontId="8" fillId="0" borderId="27" xfId="0" applyFont="1" applyBorder="1" applyAlignment="1">
      <alignment horizontal="left" vertical="center"/>
    </xf>
    <xf numFmtId="0" fontId="9" fillId="0" borderId="18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3" fontId="9" fillId="0" borderId="15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1" fillId="0" borderId="25" xfId="0" applyFont="1" applyBorder="1" applyAlignment="1">
      <alignment horizontal="left" vertical="center"/>
    </xf>
    <xf numFmtId="3" fontId="11" fillId="0" borderId="6" xfId="0" applyNumberFormat="1" applyFont="1" applyBorder="1" applyAlignment="1">
      <alignment horizontal="center" vertical="center"/>
    </xf>
    <xf numFmtId="3" fontId="11" fillId="0" borderId="7" xfId="0" applyNumberFormat="1" applyFont="1" applyBorder="1" applyAlignment="1">
      <alignment horizontal="center" vertical="center"/>
    </xf>
    <xf numFmtId="3" fontId="11" fillId="0" borderId="8" xfId="0" applyNumberFormat="1" applyFont="1" applyBorder="1" applyAlignment="1">
      <alignment horizontal="center" vertical="center"/>
    </xf>
    <xf numFmtId="3" fontId="11" fillId="0" borderId="9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3" fontId="10" fillId="0" borderId="14" xfId="0" quotePrefix="1" applyNumberFormat="1" applyFont="1" applyBorder="1" applyAlignment="1">
      <alignment horizontal="center" vertical="center" wrapText="1"/>
    </xf>
    <xf numFmtId="3" fontId="9" fillId="0" borderId="28" xfId="0" applyNumberFormat="1" applyFont="1" applyBorder="1" applyAlignment="1">
      <alignment horizontal="center" vertical="center" wrapText="1"/>
    </xf>
    <xf numFmtId="3" fontId="9" fillId="0" borderId="29" xfId="0" applyNumberFormat="1" applyFont="1" applyBorder="1" applyAlignment="1">
      <alignment horizontal="center" vertical="center" wrapText="1"/>
    </xf>
    <xf numFmtId="3" fontId="9" fillId="0" borderId="30" xfId="0" applyNumberFormat="1" applyFont="1" applyBorder="1" applyAlignment="1">
      <alignment horizontal="center" vertical="center" wrapText="1"/>
    </xf>
    <xf numFmtId="3" fontId="9" fillId="0" borderId="3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3" fontId="9" fillId="0" borderId="19" xfId="0" applyNumberFormat="1" applyFont="1" applyBorder="1" applyAlignment="1">
      <alignment horizontal="center" vertical="center" wrapText="1"/>
    </xf>
    <xf numFmtId="3" fontId="10" fillId="0" borderId="12" xfId="0" applyNumberFormat="1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 wrapText="1"/>
    </xf>
    <xf numFmtId="3" fontId="9" fillId="0" borderId="20" xfId="0" applyNumberFormat="1" applyFont="1" applyBorder="1" applyAlignment="1">
      <alignment horizontal="center" vertical="center"/>
    </xf>
    <xf numFmtId="3" fontId="9" fillId="0" borderId="23" xfId="0" applyNumberFormat="1" applyFont="1" applyBorder="1" applyAlignment="1">
      <alignment horizontal="center" vertical="center"/>
    </xf>
    <xf numFmtId="3" fontId="9" fillId="0" borderId="16" xfId="0" applyNumberFormat="1" applyFont="1" applyBorder="1" applyAlignment="1">
      <alignment horizontal="center" vertical="center"/>
    </xf>
    <xf numFmtId="3" fontId="9" fillId="0" borderId="17" xfId="0" applyNumberFormat="1" applyFont="1" applyBorder="1" applyAlignment="1">
      <alignment horizontal="center" vertical="center"/>
    </xf>
    <xf numFmtId="3" fontId="9" fillId="0" borderId="18" xfId="0" applyNumberFormat="1" applyFont="1" applyBorder="1" applyAlignment="1">
      <alignment horizontal="center" vertical="center"/>
    </xf>
    <xf numFmtId="3" fontId="11" fillId="0" borderId="22" xfId="0" applyNumberFormat="1" applyFont="1" applyBorder="1" applyAlignment="1">
      <alignment horizontal="center" vertical="center"/>
    </xf>
    <xf numFmtId="0" fontId="8" fillId="0" borderId="34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11" fillId="0" borderId="32" xfId="0" applyFont="1" applyBorder="1" applyAlignment="1">
      <alignment horizontal="left" vertical="center"/>
    </xf>
    <xf numFmtId="3" fontId="9" fillId="0" borderId="16" xfId="0" applyNumberFormat="1" applyFont="1" applyBorder="1" applyAlignment="1">
      <alignment horizontal="center" vertical="center" wrapText="1"/>
    </xf>
    <xf numFmtId="3" fontId="9" fillId="0" borderId="15" xfId="0" applyNumberFormat="1" applyFont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horizontal="left"/>
    </xf>
    <xf numFmtId="0" fontId="16" fillId="0" borderId="0" xfId="0" applyFont="1"/>
    <xf numFmtId="0" fontId="17" fillId="0" borderId="0" xfId="0" applyFont="1"/>
    <xf numFmtId="0" fontId="15" fillId="2" borderId="25" xfId="0" applyFont="1" applyFill="1" applyBorder="1" applyAlignment="1">
      <alignment horizontal="center" vertical="top" wrapText="1"/>
    </xf>
    <xf numFmtId="0" fontId="15" fillId="2" borderId="6" xfId="0" applyFont="1" applyFill="1" applyBorder="1" applyAlignment="1">
      <alignment horizontal="center" vertical="top" wrapText="1"/>
    </xf>
    <xf numFmtId="0" fontId="15" fillId="2" borderId="7" xfId="0" applyFont="1" applyFill="1" applyBorder="1" applyAlignment="1">
      <alignment horizontal="center" vertical="top" wrapText="1"/>
    </xf>
    <xf numFmtId="0" fontId="15" fillId="2" borderId="8" xfId="0" applyFont="1" applyFill="1" applyBorder="1" applyAlignment="1">
      <alignment horizontal="center" vertical="top" wrapText="1"/>
    </xf>
    <xf numFmtId="0" fontId="15" fillId="2" borderId="9" xfId="0" applyFont="1" applyFill="1" applyBorder="1" applyAlignment="1">
      <alignment horizontal="center" vertical="top" wrapText="1"/>
    </xf>
    <xf numFmtId="0" fontId="15" fillId="2" borderId="21" xfId="0" applyFont="1" applyFill="1" applyBorder="1" applyAlignment="1">
      <alignment horizontal="center" vertical="top" wrapText="1"/>
    </xf>
    <xf numFmtId="0" fontId="15" fillId="2" borderId="32" xfId="0" applyFont="1" applyFill="1" applyBorder="1" applyAlignment="1">
      <alignment horizontal="center" vertical="top" wrapText="1"/>
    </xf>
    <xf numFmtId="0" fontId="15" fillId="2" borderId="22" xfId="0" applyFont="1" applyFill="1" applyBorder="1" applyAlignment="1">
      <alignment horizontal="center" vertical="top" wrapText="1"/>
    </xf>
    <xf numFmtId="3" fontId="18" fillId="0" borderId="0" xfId="0" applyNumberFormat="1" applyFont="1"/>
    <xf numFmtId="3" fontId="0" fillId="0" borderId="0" xfId="0" applyNumberFormat="1" applyAlignment="1">
      <alignment vertical="center"/>
    </xf>
    <xf numFmtId="3" fontId="2" fillId="0" borderId="0" xfId="0" applyNumberFormat="1" applyFont="1" applyAlignment="1">
      <alignment vertical="center"/>
    </xf>
    <xf numFmtId="3" fontId="8" fillId="0" borderId="0" xfId="0" applyNumberFormat="1" applyFont="1"/>
    <xf numFmtId="0" fontId="15" fillId="2" borderId="36" xfId="0" applyFont="1" applyFill="1" applyBorder="1"/>
    <xf numFmtId="0" fontId="15" fillId="2" borderId="38" xfId="0" applyFont="1" applyFill="1" applyBorder="1"/>
    <xf numFmtId="0" fontId="15" fillId="2" borderId="40" xfId="0" applyFont="1" applyFill="1" applyBorder="1"/>
    <xf numFmtId="0" fontId="15" fillId="2" borderId="40" xfId="0" applyFont="1" applyFill="1" applyBorder="1" applyAlignment="1">
      <alignment wrapText="1"/>
    </xf>
    <xf numFmtId="0" fontId="15" fillId="2" borderId="38" xfId="0" applyFont="1" applyFill="1" applyBorder="1" applyAlignment="1">
      <alignment wrapText="1"/>
    </xf>
    <xf numFmtId="0" fontId="15" fillId="2" borderId="37" xfId="0" applyFont="1" applyFill="1" applyBorder="1"/>
    <xf numFmtId="0" fontId="15" fillId="2" borderId="39" xfId="0" applyFont="1" applyFill="1" applyBorder="1"/>
    <xf numFmtId="0" fontId="15" fillId="2" borderId="41" xfId="0" applyFont="1" applyFill="1" applyBorder="1"/>
    <xf numFmtId="0" fontId="15" fillId="2" borderId="39" xfId="0" applyFont="1" applyFill="1" applyBorder="1" applyAlignment="1">
      <alignment wrapText="1"/>
    </xf>
    <xf numFmtId="0" fontId="15" fillId="2" borderId="41" xfId="0" applyFont="1" applyFill="1" applyBorder="1" applyAlignment="1">
      <alignment wrapText="1"/>
    </xf>
    <xf numFmtId="0" fontId="15" fillId="2" borderId="39" xfId="0" applyFont="1" applyFill="1" applyBorder="1" applyAlignment="1">
      <alignment horizontal="left"/>
    </xf>
    <xf numFmtId="0" fontId="15" fillId="2" borderId="42" xfId="0" applyFont="1" applyFill="1" applyBorder="1"/>
    <xf numFmtId="0" fontId="15" fillId="2" borderId="43" xfId="0" applyFont="1" applyFill="1" applyBorder="1"/>
    <xf numFmtId="0" fontId="15" fillId="2" borderId="44" xfId="0" applyFont="1" applyFill="1" applyBorder="1"/>
    <xf numFmtId="0" fontId="15" fillId="2" borderId="43" xfId="0" applyFont="1" applyFill="1" applyBorder="1" applyAlignment="1">
      <alignment wrapText="1"/>
    </xf>
    <xf numFmtId="0" fontId="15" fillId="2" borderId="44" xfId="0" applyFont="1" applyFill="1" applyBorder="1" applyAlignment="1">
      <alignment wrapText="1"/>
    </xf>
    <xf numFmtId="0" fontId="15" fillId="2" borderId="39" xfId="0" applyFont="1" applyFill="1" applyBorder="1" applyAlignment="1">
      <alignment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3" fillId="0" borderId="0" xfId="1" applyFont="1" applyAlignment="1">
      <alignment horizontal="left"/>
    </xf>
    <xf numFmtId="0" fontId="13" fillId="0" borderId="0" xfId="1" applyFont="1"/>
    <xf numFmtId="0" fontId="14" fillId="0" borderId="0" xfId="1" applyFont="1"/>
    <xf numFmtId="0" fontId="8" fillId="0" borderId="0" xfId="1" applyFont="1"/>
    <xf numFmtId="0" fontId="1" fillId="0" borderId="0" xfId="1"/>
    <xf numFmtId="0" fontId="12" fillId="0" borderId="0" xfId="1" applyFont="1"/>
    <xf numFmtId="0" fontId="15" fillId="2" borderId="36" xfId="1" applyFont="1" applyFill="1" applyBorder="1"/>
    <xf numFmtId="0" fontId="15" fillId="2" borderId="38" xfId="1" applyFont="1" applyFill="1" applyBorder="1"/>
    <xf numFmtId="0" fontId="15" fillId="2" borderId="40" xfId="1" applyFont="1" applyFill="1" applyBorder="1"/>
    <xf numFmtId="0" fontId="15" fillId="2" borderId="40" xfId="1" applyFont="1" applyFill="1" applyBorder="1" applyAlignment="1">
      <alignment wrapText="1"/>
    </xf>
    <xf numFmtId="0" fontId="15" fillId="2" borderId="38" xfId="1" applyFont="1" applyFill="1" applyBorder="1" applyAlignment="1">
      <alignment wrapText="1"/>
    </xf>
    <xf numFmtId="0" fontId="16" fillId="0" borderId="0" xfId="1" applyFont="1"/>
    <xf numFmtId="0" fontId="15" fillId="2" borderId="37" xfId="1" applyFont="1" applyFill="1" applyBorder="1"/>
    <xf numFmtId="0" fontId="15" fillId="2" borderId="39" xfId="1" applyFont="1" applyFill="1" applyBorder="1"/>
    <xf numFmtId="0" fontId="15" fillId="2" borderId="41" xfId="1" applyFont="1" applyFill="1" applyBorder="1"/>
    <xf numFmtId="0" fontId="15" fillId="2" borderId="39" xfId="1" applyFont="1" applyFill="1" applyBorder="1" applyAlignment="1">
      <alignment wrapText="1"/>
    </xf>
    <xf numFmtId="0" fontId="15" fillId="2" borderId="41" xfId="1" applyFont="1" applyFill="1" applyBorder="1" applyAlignment="1">
      <alignment wrapText="1"/>
    </xf>
    <xf numFmtId="0" fontId="15" fillId="2" borderId="39" xfId="1" applyFont="1" applyFill="1" applyBorder="1" applyAlignment="1">
      <alignment horizontal="left"/>
    </xf>
    <xf numFmtId="0" fontId="15" fillId="2" borderId="42" xfId="1" applyFont="1" applyFill="1" applyBorder="1"/>
    <xf numFmtId="0" fontId="15" fillId="2" borderId="43" xfId="1" applyFont="1" applyFill="1" applyBorder="1"/>
    <xf numFmtId="0" fontId="15" fillId="2" borderId="44" xfId="1" applyFont="1" applyFill="1" applyBorder="1"/>
    <xf numFmtId="0" fontId="15" fillId="2" borderId="43" xfId="1" applyFont="1" applyFill="1" applyBorder="1" applyAlignment="1">
      <alignment wrapText="1"/>
    </xf>
    <xf numFmtId="0" fontId="15" fillId="2" borderId="44" xfId="1" applyFont="1" applyFill="1" applyBorder="1" applyAlignment="1">
      <alignment wrapText="1"/>
    </xf>
    <xf numFmtId="0" fontId="15" fillId="2" borderId="37" xfId="1" applyFont="1" applyFill="1" applyBorder="1" applyAlignment="1">
      <alignment vertical="center"/>
    </xf>
    <xf numFmtId="0" fontId="15" fillId="2" borderId="45" xfId="1" applyFont="1" applyFill="1" applyBorder="1" applyAlignment="1">
      <alignment horizontal="center" vertical="center"/>
    </xf>
    <xf numFmtId="0" fontId="15" fillId="2" borderId="46" xfId="1" applyFont="1" applyFill="1" applyBorder="1" applyAlignment="1">
      <alignment horizontal="center" vertical="center"/>
    </xf>
    <xf numFmtId="0" fontId="15" fillId="2" borderId="47" xfId="1" applyFont="1" applyFill="1" applyBorder="1" applyAlignment="1">
      <alignment horizontal="center" vertical="center"/>
    </xf>
    <xf numFmtId="0" fontId="15" fillId="2" borderId="48" xfId="1" applyFont="1" applyFill="1" applyBorder="1" applyAlignment="1">
      <alignment horizontal="center" vertical="center"/>
    </xf>
    <xf numFmtId="0" fontId="15" fillId="2" borderId="30" xfId="1" applyFont="1" applyFill="1" applyBorder="1" applyAlignment="1">
      <alignment horizontal="center" vertical="center"/>
    </xf>
    <xf numFmtId="0" fontId="15" fillId="2" borderId="31" xfId="1" applyFont="1" applyFill="1" applyBorder="1" applyAlignment="1">
      <alignment horizontal="center" vertical="center"/>
    </xf>
    <xf numFmtId="0" fontId="15" fillId="2" borderId="49" xfId="1" applyFont="1" applyFill="1" applyBorder="1" applyAlignment="1">
      <alignment horizontal="center" vertical="center"/>
    </xf>
    <xf numFmtId="0" fontId="15" fillId="2" borderId="32" xfId="1" applyFont="1" applyFill="1" applyBorder="1" applyAlignment="1">
      <alignment horizontal="center" vertical="top" wrapText="1"/>
    </xf>
    <xf numFmtId="0" fontId="15" fillId="2" borderId="6" xfId="1" applyFont="1" applyFill="1" applyBorder="1" applyAlignment="1">
      <alignment horizontal="center" vertical="top" wrapText="1"/>
    </xf>
    <xf numFmtId="0" fontId="15" fillId="2" borderId="7" xfId="1" applyFont="1" applyFill="1" applyBorder="1" applyAlignment="1">
      <alignment horizontal="center" vertical="top" wrapText="1"/>
    </xf>
    <xf numFmtId="0" fontId="15" fillId="2" borderId="8" xfId="1" applyFont="1" applyFill="1" applyBorder="1" applyAlignment="1">
      <alignment horizontal="center" vertical="top" wrapText="1"/>
    </xf>
    <xf numFmtId="0" fontId="15" fillId="2" borderId="22" xfId="1" applyFont="1" applyFill="1" applyBorder="1" applyAlignment="1">
      <alignment horizontal="center" vertical="top" wrapText="1"/>
    </xf>
    <xf numFmtId="0" fontId="15" fillId="2" borderId="9" xfId="1" applyFont="1" applyFill="1" applyBorder="1" applyAlignment="1">
      <alignment horizontal="center" vertical="top" wrapText="1"/>
    </xf>
    <xf numFmtId="0" fontId="8" fillId="0" borderId="34" xfId="1" applyFont="1" applyBorder="1" applyAlignment="1">
      <alignment horizontal="left" vertical="center"/>
    </xf>
    <xf numFmtId="3" fontId="9" fillId="0" borderId="10" xfId="1" applyNumberFormat="1" applyFont="1" applyBorder="1" applyAlignment="1">
      <alignment horizontal="center" vertical="center" wrapText="1"/>
    </xf>
    <xf numFmtId="3" fontId="9" fillId="0" borderId="11" xfId="1" applyNumberFormat="1" applyFont="1" applyBorder="1" applyAlignment="1">
      <alignment horizontal="center" vertical="center" wrapText="1"/>
    </xf>
    <xf numFmtId="3" fontId="9" fillId="0" borderId="12" xfId="1" applyNumberFormat="1" applyFont="1" applyBorder="1" applyAlignment="1">
      <alignment horizontal="center" vertical="center" wrapText="1"/>
    </xf>
    <xf numFmtId="3" fontId="9" fillId="0" borderId="19" xfId="1" applyNumberFormat="1" applyFont="1" applyBorder="1" applyAlignment="1">
      <alignment horizontal="center" vertical="center" wrapText="1"/>
    </xf>
    <xf numFmtId="3" fontId="9" fillId="0" borderId="13" xfId="1" applyNumberFormat="1" applyFont="1" applyBorder="1" applyAlignment="1">
      <alignment horizontal="center" vertical="center" wrapText="1"/>
    </xf>
    <xf numFmtId="0" fontId="1" fillId="0" borderId="0" xfId="1" applyAlignment="1">
      <alignment vertical="center"/>
    </xf>
    <xf numFmtId="3" fontId="18" fillId="0" borderId="0" xfId="1" applyNumberFormat="1" applyFont="1"/>
    <xf numFmtId="3" fontId="1" fillId="0" borderId="0" xfId="1" applyNumberFormat="1" applyAlignment="1">
      <alignment vertical="center"/>
    </xf>
    <xf numFmtId="0" fontId="7" fillId="0" borderId="0" xfId="1" applyFont="1"/>
    <xf numFmtId="3" fontId="9" fillId="0" borderId="14" xfId="1" applyNumberFormat="1" applyFont="1" applyBorder="1" applyAlignment="1">
      <alignment horizontal="center" vertical="center" wrapText="1"/>
    </xf>
    <xf numFmtId="3" fontId="10" fillId="0" borderId="10" xfId="1" applyNumberFormat="1" applyFont="1" applyBorder="1" applyAlignment="1">
      <alignment horizontal="center" vertical="center" wrapText="1"/>
    </xf>
    <xf numFmtId="3" fontId="10" fillId="0" borderId="14" xfId="1" applyNumberFormat="1" applyFont="1" applyBorder="1" applyAlignment="1">
      <alignment horizontal="center" vertical="center" wrapText="1"/>
    </xf>
    <xf numFmtId="3" fontId="10" fillId="0" borderId="12" xfId="1" applyNumberFormat="1" applyFont="1" applyBorder="1" applyAlignment="1">
      <alignment horizontal="center" vertical="center" wrapText="1"/>
    </xf>
    <xf numFmtId="3" fontId="10" fillId="0" borderId="19" xfId="1" applyNumberFormat="1" applyFont="1" applyBorder="1" applyAlignment="1">
      <alignment horizontal="center" vertical="center" wrapText="1"/>
    </xf>
    <xf numFmtId="0" fontId="8" fillId="0" borderId="35" xfId="1" applyFont="1" applyBorder="1" applyAlignment="1">
      <alignment horizontal="left" vertical="center"/>
    </xf>
    <xf numFmtId="3" fontId="9" fillId="0" borderId="16" xfId="1" applyNumberFormat="1" applyFont="1" applyBorder="1" applyAlignment="1">
      <alignment horizontal="center" vertical="center" wrapText="1"/>
    </xf>
    <xf numFmtId="3" fontId="9" fillId="0" borderId="15" xfId="1" applyNumberFormat="1" applyFont="1" applyBorder="1" applyAlignment="1">
      <alignment horizontal="center" vertical="center" wrapText="1"/>
    </xf>
    <xf numFmtId="3" fontId="9" fillId="0" borderId="15" xfId="1" applyNumberFormat="1" applyFont="1" applyBorder="1" applyAlignment="1">
      <alignment horizontal="center" vertical="center"/>
    </xf>
    <xf numFmtId="3" fontId="9" fillId="0" borderId="20" xfId="1" applyNumberFormat="1" applyFont="1" applyBorder="1" applyAlignment="1">
      <alignment horizontal="center" vertical="center"/>
    </xf>
    <xf numFmtId="3" fontId="9" fillId="0" borderId="23" xfId="1" applyNumberFormat="1" applyFont="1" applyBorder="1" applyAlignment="1">
      <alignment horizontal="center" vertical="center"/>
    </xf>
    <xf numFmtId="3" fontId="9" fillId="0" borderId="16" xfId="1" applyNumberFormat="1" applyFont="1" applyBorder="1" applyAlignment="1">
      <alignment horizontal="center" vertical="center"/>
    </xf>
    <xf numFmtId="3" fontId="9" fillId="0" borderId="17" xfId="1" applyNumberFormat="1" applyFont="1" applyBorder="1" applyAlignment="1">
      <alignment horizontal="center" vertical="center"/>
    </xf>
    <xf numFmtId="3" fontId="9" fillId="0" borderId="18" xfId="1" applyNumberFormat="1" applyFont="1" applyBorder="1" applyAlignment="1">
      <alignment horizontal="center" vertical="center"/>
    </xf>
    <xf numFmtId="0" fontId="11" fillId="0" borderId="32" xfId="1" applyFont="1" applyBorder="1" applyAlignment="1">
      <alignment horizontal="left" vertical="center"/>
    </xf>
    <xf numFmtId="3" fontId="11" fillId="0" borderId="6" xfId="1" applyNumberFormat="1" applyFont="1" applyBorder="1" applyAlignment="1">
      <alignment horizontal="center" vertical="center"/>
    </xf>
    <xf numFmtId="3" fontId="11" fillId="0" borderId="7" xfId="1" applyNumberFormat="1" applyFont="1" applyBorder="1" applyAlignment="1">
      <alignment horizontal="center" vertical="center"/>
    </xf>
    <xf numFmtId="3" fontId="11" fillId="0" borderId="8" xfId="1" applyNumberFormat="1" applyFont="1" applyBorder="1" applyAlignment="1">
      <alignment horizontal="center" vertical="center"/>
    </xf>
    <xf numFmtId="3" fontId="11" fillId="0" borderId="22" xfId="1" applyNumberFormat="1" applyFont="1" applyBorder="1" applyAlignment="1">
      <alignment horizontal="center" vertical="center"/>
    </xf>
    <xf numFmtId="3" fontId="11" fillId="0" borderId="9" xfId="1" applyNumberFormat="1" applyFont="1" applyBorder="1" applyAlignment="1">
      <alignment horizontal="center" vertical="center"/>
    </xf>
    <xf numFmtId="3" fontId="8" fillId="0" borderId="0" xfId="1" applyNumberFormat="1" applyFont="1"/>
    <xf numFmtId="0" fontId="15" fillId="2" borderId="37" xfId="0" applyFont="1" applyFill="1" applyBorder="1" applyAlignment="1">
      <alignment vertical="center"/>
    </xf>
    <xf numFmtId="0" fontId="15" fillId="2" borderId="45" xfId="0" applyFont="1" applyFill="1" applyBorder="1" applyAlignment="1">
      <alignment horizontal="center" vertical="center"/>
    </xf>
    <xf numFmtId="0" fontId="15" fillId="2" borderId="46" xfId="0" applyFont="1" applyFill="1" applyBorder="1" applyAlignment="1">
      <alignment horizontal="center" vertical="center"/>
    </xf>
    <xf numFmtId="0" fontId="15" fillId="2" borderId="47" xfId="0" applyFont="1" applyFill="1" applyBorder="1" applyAlignment="1">
      <alignment horizontal="center" vertical="center"/>
    </xf>
    <xf numFmtId="0" fontId="15" fillId="2" borderId="48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15" fillId="2" borderId="49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</cellXfs>
  <cellStyles count="2">
    <cellStyle name="Navadno" xfId="0" builtinId="0"/>
    <cellStyle name="Navadno 2" xfId="1" xr:uid="{18B884B7-99F7-4860-A8F9-EA652BE37ABB}"/>
  </cellStyles>
  <dxfs count="0"/>
  <tableStyles count="0" defaultTableStyle="TableStyleMedium2" defaultPivotStyle="PivotStyleLight16"/>
  <colors>
    <mruColors>
      <color rgb="FF007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907F2-7C0C-4975-8E77-FC4FD60749CC}">
  <dimension ref="A2:Z30"/>
  <sheetViews>
    <sheetView tabSelected="1" zoomScaleNormal="100" zoomScaleSheetLayoutView="100" workbookViewId="0">
      <selection activeCell="A3" sqref="A3"/>
    </sheetView>
  </sheetViews>
  <sheetFormatPr defaultRowHeight="12.75" x14ac:dyDescent="0.2"/>
  <cols>
    <col min="1" max="1" width="9" style="11" customWidth="1"/>
    <col min="2" max="3" width="9.28515625" style="11" customWidth="1"/>
    <col min="4" max="11" width="7.42578125" style="11" customWidth="1"/>
    <col min="12" max="12" width="9.7109375" style="11" customWidth="1"/>
    <col min="13" max="13" width="9.140625" style="11" customWidth="1"/>
    <col min="14" max="15" width="7.42578125" style="11" customWidth="1"/>
    <col min="16" max="17" width="8.85546875" style="11" customWidth="1"/>
  </cols>
  <sheetData>
    <row r="2" spans="1:26" s="63" customFormat="1" ht="15" x14ac:dyDescent="0.25">
      <c r="A2" s="64" t="s">
        <v>61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spans="1:26" x14ac:dyDescent="0.2">
      <c r="R3" s="1"/>
    </row>
    <row r="4" spans="1:26" s="63" customFormat="1" ht="15" x14ac:dyDescent="0.25">
      <c r="A4" s="61" t="str">
        <f>UPPER("Število novo registriranih poslovnih subjektov in število izbrisanih poslovnih subjektov po skupinah, v mesecih leta 2025")</f>
        <v>ŠTEVILO NOVO REGISTRIRANIH POSLOVNIH SUBJEKTOV IN ŠTEVILO IZBRISANIH POSLOVNIH SUBJEKTOV PO SKUPINAH, V MESECIH LETA 2025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</row>
    <row r="5" spans="1:26" ht="13.5" thickBot="1" x14ac:dyDescent="0.25">
      <c r="R5" s="1"/>
    </row>
    <row r="6" spans="1:26" s="65" customFormat="1" x14ac:dyDescent="0.2">
      <c r="A6" s="79" t="s">
        <v>17</v>
      </c>
      <c r="B6" s="80" t="s">
        <v>15</v>
      </c>
      <c r="C6" s="81"/>
      <c r="D6" s="80" t="s">
        <v>39</v>
      </c>
      <c r="E6" s="82"/>
      <c r="F6" s="80" t="s">
        <v>18</v>
      </c>
      <c r="G6" s="81"/>
      <c r="H6" s="80" t="s">
        <v>40</v>
      </c>
      <c r="I6" s="82"/>
      <c r="J6" s="80" t="s">
        <v>41</v>
      </c>
      <c r="K6" s="82"/>
      <c r="L6" s="80" t="s">
        <v>58</v>
      </c>
      <c r="M6" s="81"/>
      <c r="N6" s="83" t="s">
        <v>14</v>
      </c>
      <c r="O6" s="82"/>
      <c r="P6" s="80" t="s">
        <v>42</v>
      </c>
      <c r="Q6" s="81"/>
    </row>
    <row r="7" spans="1:26" s="65" customFormat="1" x14ac:dyDescent="0.2">
      <c r="A7" s="84"/>
      <c r="B7" s="85"/>
      <c r="C7" s="86"/>
      <c r="D7" s="87" t="s">
        <v>43</v>
      </c>
      <c r="E7" s="88"/>
      <c r="F7" s="85"/>
      <c r="G7" s="86"/>
      <c r="H7" s="85" t="s">
        <v>44</v>
      </c>
      <c r="I7" s="88"/>
      <c r="J7" s="87" t="s">
        <v>45</v>
      </c>
      <c r="K7" s="88"/>
      <c r="L7" s="85" t="s">
        <v>46</v>
      </c>
      <c r="M7" s="86"/>
      <c r="N7" s="87"/>
      <c r="O7" s="88"/>
      <c r="P7" s="85" t="s">
        <v>47</v>
      </c>
      <c r="Q7" s="86"/>
    </row>
    <row r="8" spans="1:26" s="65" customFormat="1" x14ac:dyDescent="0.2">
      <c r="A8" s="84"/>
      <c r="B8" s="85"/>
      <c r="C8" s="86"/>
      <c r="D8" s="87"/>
      <c r="E8" s="88"/>
      <c r="F8" s="85"/>
      <c r="G8" s="86"/>
      <c r="H8" s="89" t="s">
        <v>48</v>
      </c>
      <c r="I8" s="88"/>
      <c r="J8" s="87" t="s">
        <v>49</v>
      </c>
      <c r="K8" s="88"/>
      <c r="L8" s="85" t="s">
        <v>50</v>
      </c>
      <c r="M8" s="86"/>
      <c r="N8" s="87"/>
      <c r="O8" s="88"/>
      <c r="P8" s="85" t="s">
        <v>51</v>
      </c>
      <c r="Q8" s="86"/>
    </row>
    <row r="9" spans="1:26" s="65" customFormat="1" ht="13.5" thickBot="1" x14ac:dyDescent="0.25">
      <c r="A9" s="90"/>
      <c r="B9" s="91"/>
      <c r="C9" s="92"/>
      <c r="D9" s="93"/>
      <c r="E9" s="94"/>
      <c r="F9" s="91"/>
      <c r="G9" s="92"/>
      <c r="H9" s="93"/>
      <c r="I9" s="94"/>
      <c r="J9" s="93"/>
      <c r="K9" s="94"/>
      <c r="L9" s="91"/>
      <c r="M9" s="92"/>
      <c r="N9" s="93"/>
      <c r="O9" s="94"/>
      <c r="P9" s="91" t="s">
        <v>52</v>
      </c>
      <c r="Q9" s="92"/>
    </row>
    <row r="10" spans="1:26" s="65" customFormat="1" ht="13.5" thickBot="1" x14ac:dyDescent="0.25">
      <c r="A10" s="166"/>
      <c r="B10" s="167" t="s">
        <v>12</v>
      </c>
      <c r="C10" s="168" t="s">
        <v>13</v>
      </c>
      <c r="D10" s="169" t="s">
        <v>12</v>
      </c>
      <c r="E10" s="168" t="s">
        <v>13</v>
      </c>
      <c r="F10" s="170" t="s">
        <v>12</v>
      </c>
      <c r="G10" s="168" t="s">
        <v>13</v>
      </c>
      <c r="H10" s="171" t="s">
        <v>12</v>
      </c>
      <c r="I10" s="172" t="s">
        <v>13</v>
      </c>
      <c r="J10" s="169" t="s">
        <v>12</v>
      </c>
      <c r="K10" s="173" t="s">
        <v>13</v>
      </c>
      <c r="L10" s="167" t="s">
        <v>12</v>
      </c>
      <c r="M10" s="168" t="s">
        <v>13</v>
      </c>
      <c r="N10" s="169" t="s">
        <v>12</v>
      </c>
      <c r="O10" s="173" t="s">
        <v>13</v>
      </c>
      <c r="P10" s="167" t="s">
        <v>12</v>
      </c>
      <c r="Q10" s="168" t="s">
        <v>13</v>
      </c>
    </row>
    <row r="11" spans="1:26" s="65" customFormat="1" ht="40.15" customHeight="1" thickBot="1" x14ac:dyDescent="0.25">
      <c r="A11" s="73">
        <v>1</v>
      </c>
      <c r="B11" s="68" t="s">
        <v>30</v>
      </c>
      <c r="C11" s="69" t="s">
        <v>31</v>
      </c>
      <c r="D11" s="70">
        <v>4</v>
      </c>
      <c r="E11" s="69">
        <v>5</v>
      </c>
      <c r="F11" s="74">
        <v>6</v>
      </c>
      <c r="G11" s="69">
        <v>7</v>
      </c>
      <c r="H11" s="68">
        <v>8</v>
      </c>
      <c r="I11" s="69">
        <v>9</v>
      </c>
      <c r="J11" s="70">
        <v>10</v>
      </c>
      <c r="K11" s="71">
        <v>11</v>
      </c>
      <c r="L11" s="68">
        <v>12</v>
      </c>
      <c r="M11" s="69">
        <v>13</v>
      </c>
      <c r="N11" s="70">
        <v>14</v>
      </c>
      <c r="O11" s="71">
        <v>15</v>
      </c>
      <c r="P11" s="68">
        <v>16</v>
      </c>
      <c r="Q11" s="69">
        <v>17</v>
      </c>
    </row>
    <row r="12" spans="1:26" s="4" customFormat="1" ht="18" customHeight="1" x14ac:dyDescent="0.25">
      <c r="A12" s="56" t="s">
        <v>0</v>
      </c>
      <c r="B12" s="17">
        <f>IF(SUM(D12:Q12)&gt;0,SUM(D12+F12+H12+J12+L12+N12+P12),"")</f>
        <v>2327</v>
      </c>
      <c r="C12" s="18">
        <f>IF(SUM(D12:Q12)&gt;0,SUM(E12+G12+I12+K12+M12+O12+Q12),"")</f>
        <v>1934</v>
      </c>
      <c r="D12" s="19">
        <v>309</v>
      </c>
      <c r="E12" s="22">
        <v>188</v>
      </c>
      <c r="F12" s="19">
        <v>2</v>
      </c>
      <c r="G12" s="46">
        <v>3</v>
      </c>
      <c r="H12" s="17">
        <v>1820</v>
      </c>
      <c r="I12" s="22">
        <v>1532</v>
      </c>
      <c r="J12" s="19">
        <v>1</v>
      </c>
      <c r="K12" s="20">
        <v>19</v>
      </c>
      <c r="L12" s="21">
        <v>17</v>
      </c>
      <c r="M12" s="22">
        <v>29</v>
      </c>
      <c r="N12" s="19">
        <v>43</v>
      </c>
      <c r="O12" s="20">
        <v>140</v>
      </c>
      <c r="P12" s="21">
        <v>135</v>
      </c>
      <c r="Q12" s="22">
        <v>23</v>
      </c>
      <c r="R12" s="174"/>
      <c r="T12" s="75"/>
      <c r="U12" s="75"/>
    </row>
    <row r="13" spans="1:26" s="4" customFormat="1" ht="18" customHeight="1" x14ac:dyDescent="0.25">
      <c r="A13" s="56" t="s">
        <v>1</v>
      </c>
      <c r="B13" s="17">
        <f>IF(SUM(D13:Q13)&gt;0,SUM(D13+F13+H13+J13+L13+N13+P13),"")</f>
        <v>2247</v>
      </c>
      <c r="C13" s="18">
        <f>IF(SUM(D13:Q13)&gt;0,SUM(E13+G13+I13+K13+M13+O13+Q13),"")</f>
        <v>1810</v>
      </c>
      <c r="D13" s="19">
        <v>398</v>
      </c>
      <c r="E13" s="22">
        <v>201</v>
      </c>
      <c r="F13" s="19">
        <v>2</v>
      </c>
      <c r="G13" s="46">
        <v>1</v>
      </c>
      <c r="H13" s="17">
        <v>1620</v>
      </c>
      <c r="I13" s="22">
        <v>1423</v>
      </c>
      <c r="J13" s="19">
        <v>2</v>
      </c>
      <c r="K13" s="20">
        <v>0</v>
      </c>
      <c r="L13" s="21">
        <v>26</v>
      </c>
      <c r="M13" s="22">
        <v>25</v>
      </c>
      <c r="N13" s="19">
        <v>50</v>
      </c>
      <c r="O13" s="20">
        <v>55</v>
      </c>
      <c r="P13" s="21">
        <v>149</v>
      </c>
      <c r="Q13" s="22">
        <v>105</v>
      </c>
      <c r="R13" s="174"/>
      <c r="T13" s="75"/>
      <c r="U13" s="75"/>
    </row>
    <row r="14" spans="1:26" s="4" customFormat="1" ht="18" customHeight="1" x14ac:dyDescent="0.25">
      <c r="A14" s="56" t="s">
        <v>2</v>
      </c>
      <c r="B14" s="17">
        <f t="shared" ref="B14:B23" si="0">IF(SUM(D14:Q14)&gt;0,SUM(D14+F14+H14+J14+L14+N14+P14),"")</f>
        <v>2512</v>
      </c>
      <c r="C14" s="18">
        <f t="shared" ref="C14:C23" si="1">IF(SUM(D14:Q14)&gt;0,SUM(E14+G14+I14+K14+M14+O14+Q14),"")</f>
        <v>2158</v>
      </c>
      <c r="D14" s="19">
        <v>384</v>
      </c>
      <c r="E14" s="22">
        <v>228</v>
      </c>
      <c r="F14" s="19">
        <v>2</v>
      </c>
      <c r="G14" s="46">
        <v>2</v>
      </c>
      <c r="H14" s="17">
        <v>1895</v>
      </c>
      <c r="I14" s="18">
        <v>1716</v>
      </c>
      <c r="J14" s="19">
        <v>0</v>
      </c>
      <c r="K14" s="20">
        <v>0</v>
      </c>
      <c r="L14" s="21">
        <v>22</v>
      </c>
      <c r="M14" s="22">
        <v>26</v>
      </c>
      <c r="N14" s="19">
        <v>59</v>
      </c>
      <c r="O14" s="20">
        <v>58</v>
      </c>
      <c r="P14" s="21">
        <v>150</v>
      </c>
      <c r="Q14" s="22">
        <v>128</v>
      </c>
      <c r="R14" s="175"/>
      <c r="S14" s="174"/>
      <c r="T14" s="75"/>
      <c r="U14" s="75"/>
      <c r="V14" s="174"/>
      <c r="W14" s="174"/>
      <c r="X14" s="174"/>
      <c r="Y14" s="174"/>
      <c r="Z14" s="174"/>
    </row>
    <row r="15" spans="1:26" s="4" customFormat="1" ht="18" customHeight="1" x14ac:dyDescent="0.25">
      <c r="A15" s="56" t="s">
        <v>3</v>
      </c>
      <c r="B15" s="17">
        <f t="shared" si="0"/>
        <v>2614</v>
      </c>
      <c r="C15" s="18">
        <f t="shared" si="1"/>
        <v>1654</v>
      </c>
      <c r="D15" s="19">
        <v>335</v>
      </c>
      <c r="E15" s="22">
        <v>192</v>
      </c>
      <c r="F15" s="19">
        <v>0</v>
      </c>
      <c r="G15" s="46">
        <v>2</v>
      </c>
      <c r="H15" s="17">
        <v>1798</v>
      </c>
      <c r="I15" s="18">
        <v>1259</v>
      </c>
      <c r="J15" s="19">
        <v>0</v>
      </c>
      <c r="K15" s="20">
        <v>0</v>
      </c>
      <c r="L15" s="21">
        <v>20</v>
      </c>
      <c r="M15" s="22">
        <v>23</v>
      </c>
      <c r="N15" s="19">
        <v>36</v>
      </c>
      <c r="O15" s="20">
        <v>56</v>
      </c>
      <c r="P15" s="21">
        <v>425</v>
      </c>
      <c r="Q15" s="22">
        <v>122</v>
      </c>
      <c r="R15" s="175"/>
      <c r="S15" s="174"/>
      <c r="T15" s="75"/>
      <c r="U15" s="75"/>
      <c r="V15" s="174"/>
      <c r="W15" s="174"/>
      <c r="X15" s="174"/>
      <c r="Y15" s="174"/>
      <c r="Z15" s="174"/>
    </row>
    <row r="16" spans="1:26" s="4" customFormat="1" ht="18" customHeight="1" x14ac:dyDescent="0.25">
      <c r="A16" s="56" t="s">
        <v>4</v>
      </c>
      <c r="B16" s="17">
        <f t="shared" si="0"/>
        <v>2227</v>
      </c>
      <c r="C16" s="18">
        <f t="shared" si="1"/>
        <v>1883</v>
      </c>
      <c r="D16" s="19">
        <v>272</v>
      </c>
      <c r="E16" s="22">
        <v>212</v>
      </c>
      <c r="F16" s="19">
        <v>0</v>
      </c>
      <c r="G16" s="46">
        <v>1</v>
      </c>
      <c r="H16" s="17">
        <v>1502</v>
      </c>
      <c r="I16" s="18">
        <v>1465</v>
      </c>
      <c r="J16" s="19">
        <v>0</v>
      </c>
      <c r="K16" s="20">
        <v>0</v>
      </c>
      <c r="L16" s="17">
        <v>11</v>
      </c>
      <c r="M16" s="22">
        <v>17</v>
      </c>
      <c r="N16" s="19">
        <v>35</v>
      </c>
      <c r="O16" s="20">
        <v>55</v>
      </c>
      <c r="P16" s="17">
        <v>407</v>
      </c>
      <c r="Q16" s="22">
        <v>133</v>
      </c>
      <c r="R16" s="174"/>
      <c r="S16" s="174"/>
      <c r="T16" s="75"/>
      <c r="U16" s="75"/>
      <c r="V16" s="174"/>
      <c r="W16" s="174"/>
      <c r="X16" s="174"/>
      <c r="Y16" s="174"/>
      <c r="Z16" s="174"/>
    </row>
    <row r="17" spans="1:26" s="4" customFormat="1" ht="18" customHeight="1" x14ac:dyDescent="0.25">
      <c r="A17" s="56" t="s">
        <v>5</v>
      </c>
      <c r="B17" s="17">
        <f t="shared" si="0"/>
        <v>2487</v>
      </c>
      <c r="C17" s="18">
        <f t="shared" si="1"/>
        <v>1893</v>
      </c>
      <c r="D17" s="19">
        <v>312</v>
      </c>
      <c r="E17" s="22">
        <v>202</v>
      </c>
      <c r="F17" s="19">
        <v>1</v>
      </c>
      <c r="G17" s="46">
        <v>0</v>
      </c>
      <c r="H17" s="17">
        <v>1522</v>
      </c>
      <c r="I17" s="18">
        <v>1421</v>
      </c>
      <c r="J17" s="19">
        <v>1</v>
      </c>
      <c r="K17" s="20">
        <v>0</v>
      </c>
      <c r="L17" s="21">
        <v>22</v>
      </c>
      <c r="M17" s="22">
        <v>19</v>
      </c>
      <c r="N17" s="19">
        <v>42</v>
      </c>
      <c r="O17" s="20">
        <v>62</v>
      </c>
      <c r="P17" s="21">
        <v>587</v>
      </c>
      <c r="Q17" s="22">
        <v>189</v>
      </c>
      <c r="R17" s="174"/>
      <c r="S17" s="8"/>
      <c r="T17" s="75"/>
      <c r="U17" s="75"/>
      <c r="V17" s="174"/>
      <c r="W17" s="174"/>
      <c r="X17" s="174"/>
      <c r="Y17" s="174"/>
      <c r="Z17" s="174"/>
    </row>
    <row r="18" spans="1:26" s="4" customFormat="1" ht="18" customHeight="1" x14ac:dyDescent="0.25">
      <c r="A18" s="56" t="s">
        <v>6</v>
      </c>
      <c r="B18" s="17">
        <f t="shared" si="0"/>
        <v>2152</v>
      </c>
      <c r="C18" s="18">
        <f t="shared" si="1"/>
        <v>1732</v>
      </c>
      <c r="D18" s="23">
        <v>305</v>
      </c>
      <c r="E18" s="18">
        <v>203</v>
      </c>
      <c r="F18" s="23">
        <v>3</v>
      </c>
      <c r="G18" s="47">
        <v>1</v>
      </c>
      <c r="H18" s="17">
        <v>1308</v>
      </c>
      <c r="I18" s="18">
        <v>1311</v>
      </c>
      <c r="J18" s="23">
        <v>0</v>
      </c>
      <c r="K18" s="24">
        <v>0</v>
      </c>
      <c r="L18" s="17">
        <v>22</v>
      </c>
      <c r="M18" s="18">
        <v>21</v>
      </c>
      <c r="N18" s="23">
        <v>53</v>
      </c>
      <c r="O18" s="24">
        <v>35</v>
      </c>
      <c r="P18" s="17">
        <v>461</v>
      </c>
      <c r="Q18" s="18">
        <v>161</v>
      </c>
      <c r="R18" s="174"/>
      <c r="S18" s="174"/>
      <c r="T18" s="75"/>
      <c r="U18" s="75"/>
      <c r="V18" s="174"/>
      <c r="W18" s="174"/>
      <c r="X18" s="174"/>
      <c r="Y18" s="174"/>
      <c r="Z18" s="174"/>
    </row>
    <row r="19" spans="1:26" s="4" customFormat="1" ht="18" customHeight="1" x14ac:dyDescent="0.25">
      <c r="A19" s="56" t="s">
        <v>7</v>
      </c>
      <c r="B19" s="17">
        <f t="shared" si="0"/>
        <v>1710</v>
      </c>
      <c r="C19" s="18">
        <f t="shared" si="1"/>
        <v>1709</v>
      </c>
      <c r="D19" s="23">
        <v>252</v>
      </c>
      <c r="E19" s="18">
        <v>120</v>
      </c>
      <c r="F19" s="23">
        <v>1</v>
      </c>
      <c r="G19" s="47">
        <v>0</v>
      </c>
      <c r="H19" s="17">
        <v>1204</v>
      </c>
      <c r="I19" s="18">
        <v>1276</v>
      </c>
      <c r="J19" s="23">
        <v>0</v>
      </c>
      <c r="K19" s="24">
        <v>1</v>
      </c>
      <c r="L19" s="17">
        <v>15</v>
      </c>
      <c r="M19" s="18">
        <v>7</v>
      </c>
      <c r="N19" s="23">
        <v>27</v>
      </c>
      <c r="O19" s="24">
        <v>42</v>
      </c>
      <c r="P19" s="17">
        <v>211</v>
      </c>
      <c r="Q19" s="18">
        <v>263</v>
      </c>
      <c r="R19" s="175"/>
      <c r="T19" s="75"/>
      <c r="U19" s="75"/>
    </row>
    <row r="20" spans="1:26" s="4" customFormat="1" ht="18" customHeight="1" x14ac:dyDescent="0.25">
      <c r="A20" s="56" t="s">
        <v>8</v>
      </c>
      <c r="B20" s="17">
        <f t="shared" si="0"/>
        <v>2633</v>
      </c>
      <c r="C20" s="18">
        <f t="shared" si="1"/>
        <v>2483</v>
      </c>
      <c r="D20" s="23">
        <v>343</v>
      </c>
      <c r="E20" s="25">
        <v>268</v>
      </c>
      <c r="F20" s="23">
        <v>2</v>
      </c>
      <c r="G20" s="47">
        <v>1</v>
      </c>
      <c r="H20" s="26">
        <v>2052</v>
      </c>
      <c r="I20" s="27">
        <v>1352</v>
      </c>
      <c r="J20" s="24">
        <v>0</v>
      </c>
      <c r="K20" s="18">
        <v>0</v>
      </c>
      <c r="L20" s="17">
        <v>30</v>
      </c>
      <c r="M20" s="25">
        <v>10</v>
      </c>
      <c r="N20" s="17">
        <v>38</v>
      </c>
      <c r="O20" s="25">
        <v>41</v>
      </c>
      <c r="P20" s="17">
        <v>168</v>
      </c>
      <c r="Q20" s="25">
        <v>811</v>
      </c>
      <c r="R20" s="174"/>
      <c r="T20" s="75"/>
      <c r="U20" s="75"/>
    </row>
    <row r="21" spans="1:26" s="4" customFormat="1" ht="18" customHeight="1" x14ac:dyDescent="0.25">
      <c r="A21" s="56" t="s">
        <v>9</v>
      </c>
      <c r="B21" s="17">
        <f t="shared" si="0"/>
        <v>2688</v>
      </c>
      <c r="C21" s="18">
        <f t="shared" si="1"/>
        <v>2382</v>
      </c>
      <c r="D21" s="48">
        <v>382</v>
      </c>
      <c r="E21" s="27">
        <v>329</v>
      </c>
      <c r="F21" s="48">
        <v>0</v>
      </c>
      <c r="G21" s="49">
        <v>1</v>
      </c>
      <c r="H21" s="26">
        <v>2106</v>
      </c>
      <c r="I21" s="27">
        <v>1583</v>
      </c>
      <c r="J21" s="26">
        <v>3</v>
      </c>
      <c r="K21" s="27">
        <v>0</v>
      </c>
      <c r="L21" s="26">
        <v>27</v>
      </c>
      <c r="M21" s="27">
        <v>11</v>
      </c>
      <c r="N21" s="26">
        <v>41</v>
      </c>
      <c r="O21" s="27">
        <v>38</v>
      </c>
      <c r="P21" s="26">
        <v>129</v>
      </c>
      <c r="Q21" s="27">
        <v>420</v>
      </c>
      <c r="R21" s="174"/>
      <c r="T21" s="75"/>
      <c r="U21" s="75"/>
    </row>
    <row r="22" spans="1:26" s="4" customFormat="1" ht="18" customHeight="1" x14ac:dyDescent="0.25">
      <c r="A22" s="56" t="s">
        <v>10</v>
      </c>
      <c r="B22" s="17">
        <f t="shared" si="0"/>
        <v>2118</v>
      </c>
      <c r="C22" s="18">
        <f t="shared" si="1"/>
        <v>1875</v>
      </c>
      <c r="D22" s="48">
        <v>282</v>
      </c>
      <c r="E22" s="27">
        <v>265</v>
      </c>
      <c r="F22" s="48">
        <v>2</v>
      </c>
      <c r="G22" s="49">
        <v>0</v>
      </c>
      <c r="H22" s="26">
        <v>1654</v>
      </c>
      <c r="I22" s="27">
        <v>1386</v>
      </c>
      <c r="J22" s="26">
        <v>0</v>
      </c>
      <c r="K22" s="27">
        <v>0</v>
      </c>
      <c r="L22" s="26">
        <v>22</v>
      </c>
      <c r="M22" s="27">
        <v>16</v>
      </c>
      <c r="N22" s="26">
        <v>47</v>
      </c>
      <c r="O22" s="27">
        <v>30</v>
      </c>
      <c r="P22" s="26">
        <v>111</v>
      </c>
      <c r="Q22" s="27">
        <v>178</v>
      </c>
      <c r="R22" s="174"/>
      <c r="T22" s="75"/>
      <c r="U22" s="75"/>
    </row>
    <row r="23" spans="1:26" s="4" customFormat="1" ht="18" customHeight="1" thickBot="1" x14ac:dyDescent="0.3">
      <c r="A23" s="57" t="s">
        <v>11</v>
      </c>
      <c r="B23" s="59">
        <f t="shared" si="0"/>
        <v>1775</v>
      </c>
      <c r="C23" s="60">
        <f t="shared" si="1"/>
        <v>3457</v>
      </c>
      <c r="D23" s="48">
        <v>396</v>
      </c>
      <c r="E23" s="31">
        <v>369</v>
      </c>
      <c r="F23" s="50">
        <v>2</v>
      </c>
      <c r="G23" s="51">
        <v>4</v>
      </c>
      <c r="H23" s="52">
        <v>1187</v>
      </c>
      <c r="I23" s="31">
        <v>2753</v>
      </c>
      <c r="J23" s="53">
        <v>0</v>
      </c>
      <c r="K23" s="54">
        <v>3</v>
      </c>
      <c r="L23" s="52">
        <v>23</v>
      </c>
      <c r="M23" s="31">
        <v>44</v>
      </c>
      <c r="N23" s="53">
        <v>52</v>
      </c>
      <c r="O23" s="54">
        <v>68</v>
      </c>
      <c r="P23" s="52">
        <v>115</v>
      </c>
      <c r="Q23" s="31">
        <v>216</v>
      </c>
      <c r="R23" s="174"/>
      <c r="T23" s="75"/>
      <c r="U23" s="75"/>
    </row>
    <row r="24" spans="1:26" ht="18.75" customHeight="1" thickBot="1" x14ac:dyDescent="0.25">
      <c r="A24" s="58" t="s">
        <v>15</v>
      </c>
      <c r="B24" s="35">
        <f t="shared" ref="B24:Q24" si="2">SUM(B12:B23)</f>
        <v>27490</v>
      </c>
      <c r="C24" s="36">
        <f t="shared" si="2"/>
        <v>24970</v>
      </c>
      <c r="D24" s="37">
        <f t="shared" si="2"/>
        <v>3970</v>
      </c>
      <c r="E24" s="36">
        <f t="shared" si="2"/>
        <v>2777</v>
      </c>
      <c r="F24" s="55">
        <f t="shared" si="2"/>
        <v>17</v>
      </c>
      <c r="G24" s="38">
        <f t="shared" si="2"/>
        <v>16</v>
      </c>
      <c r="H24" s="35">
        <f t="shared" si="2"/>
        <v>19668</v>
      </c>
      <c r="I24" s="36">
        <f t="shared" si="2"/>
        <v>18477</v>
      </c>
      <c r="J24" s="37">
        <f t="shared" si="2"/>
        <v>7</v>
      </c>
      <c r="K24" s="38">
        <f t="shared" si="2"/>
        <v>23</v>
      </c>
      <c r="L24" s="35">
        <f t="shared" si="2"/>
        <v>257</v>
      </c>
      <c r="M24" s="36">
        <f t="shared" si="2"/>
        <v>248</v>
      </c>
      <c r="N24" s="37">
        <f t="shared" si="2"/>
        <v>523</v>
      </c>
      <c r="O24" s="38">
        <f t="shared" si="2"/>
        <v>680</v>
      </c>
      <c r="P24" s="35">
        <f t="shared" si="2"/>
        <v>3048</v>
      </c>
      <c r="Q24" s="36">
        <f t="shared" si="2"/>
        <v>2749</v>
      </c>
      <c r="R24" s="1"/>
    </row>
    <row r="25" spans="1:26" x14ac:dyDescent="0.2">
      <c r="A25" s="11" t="s">
        <v>16</v>
      </c>
      <c r="R25" s="1"/>
    </row>
    <row r="28" spans="1:26" x14ac:dyDescent="0.2">
      <c r="B28" s="78"/>
      <c r="C28" s="78"/>
    </row>
    <row r="30" spans="1:26" x14ac:dyDescent="0.2">
      <c r="D30" s="78"/>
    </row>
  </sheetData>
  <pageMargins left="0.59055118110236227" right="0.59055118110236227" top="0.74803149606299213" bottom="0.74803149606299213" header="0.31496062992125984" footer="0.31496062992125984"/>
  <pageSetup paperSize="9" scale="98" orientation="landscape" r:id="rId1"/>
  <headerFooter differentFirst="1">
    <oddHeader>&amp;L&amp;G</oddHeader>
    <firstHeader>&amp;L&amp;G</first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Z27"/>
  <sheetViews>
    <sheetView zoomScaleNormal="100" workbookViewId="0">
      <selection activeCell="L23" sqref="L23"/>
    </sheetView>
  </sheetViews>
  <sheetFormatPr defaultRowHeight="12.75" x14ac:dyDescent="0.2"/>
  <cols>
    <col min="1" max="1" width="9.7109375" style="11" customWidth="1"/>
    <col min="2" max="5" width="7.85546875" style="11" customWidth="1"/>
    <col min="6" max="6" width="5.7109375" style="11" customWidth="1"/>
    <col min="7" max="7" width="6.5703125" style="11" customWidth="1"/>
    <col min="8" max="16" width="7.85546875" style="11" customWidth="1"/>
    <col min="17" max="17" width="10" style="11" customWidth="1"/>
  </cols>
  <sheetData>
    <row r="2" spans="1:26" s="63" customFormat="1" ht="15" x14ac:dyDescent="0.25">
      <c r="A2" s="64" t="s">
        <v>29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spans="1:26" x14ac:dyDescent="0.2">
      <c r="R3" s="7"/>
    </row>
    <row r="4" spans="1:26" s="63" customFormat="1" ht="15" x14ac:dyDescent="0.25">
      <c r="A4" s="61" t="str">
        <f>UPPER("Število novo registriranih poslovnih subjektov in število izbrisanih poslovnih subjektov po skupinah, v mesecih leta 2016")</f>
        <v>ŠTEVILO NOVO REGISTRIRANIH POSLOVNIH SUBJEKTOV IN ŠTEVILO IZBRISANIH POSLOVNIH SUBJEKTOV PO SKUPINAH, V MESECIH LETA 2016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</row>
    <row r="5" spans="1:26" s="63" customFormat="1" ht="15.75" thickBot="1" x14ac:dyDescent="0.3">
      <c r="A5" s="61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</row>
    <row r="6" spans="1:26" s="63" customFormat="1" ht="14.25" x14ac:dyDescent="0.2">
      <c r="A6" s="79" t="s">
        <v>17</v>
      </c>
      <c r="B6" s="80" t="s">
        <v>15</v>
      </c>
      <c r="C6" s="81"/>
      <c r="D6" s="80" t="s">
        <v>39</v>
      </c>
      <c r="E6" s="82"/>
      <c r="F6" s="80" t="s">
        <v>18</v>
      </c>
      <c r="G6" s="81"/>
      <c r="H6" s="80" t="s">
        <v>40</v>
      </c>
      <c r="I6" s="82"/>
      <c r="J6" s="80" t="s">
        <v>41</v>
      </c>
      <c r="K6" s="82"/>
      <c r="L6" s="80" t="s">
        <v>55</v>
      </c>
      <c r="M6" s="81"/>
      <c r="N6" s="83" t="s">
        <v>14</v>
      </c>
      <c r="O6" s="82"/>
      <c r="P6" s="80" t="s">
        <v>42</v>
      </c>
      <c r="Q6" s="81"/>
    </row>
    <row r="7" spans="1:26" s="63" customFormat="1" ht="14.25" x14ac:dyDescent="0.2">
      <c r="A7" s="84"/>
      <c r="B7" s="85"/>
      <c r="C7" s="86"/>
      <c r="D7" s="87" t="s">
        <v>43</v>
      </c>
      <c r="E7" s="88"/>
      <c r="F7" s="85"/>
      <c r="G7" s="86"/>
      <c r="H7" s="85" t="s">
        <v>44</v>
      </c>
      <c r="I7" s="88"/>
      <c r="J7" s="87" t="s">
        <v>45</v>
      </c>
      <c r="K7" s="88"/>
      <c r="L7" s="85" t="s">
        <v>56</v>
      </c>
      <c r="M7" s="86"/>
      <c r="N7" s="87"/>
      <c r="O7" s="88"/>
      <c r="P7" s="85" t="s">
        <v>47</v>
      </c>
      <c r="Q7" s="86"/>
    </row>
    <row r="8" spans="1:26" x14ac:dyDescent="0.2">
      <c r="A8" s="84"/>
      <c r="B8" s="85"/>
      <c r="C8" s="86"/>
      <c r="D8" s="87"/>
      <c r="E8" s="88"/>
      <c r="F8" s="85"/>
      <c r="G8" s="86"/>
      <c r="H8" s="89" t="s">
        <v>48</v>
      </c>
      <c r="I8" s="88"/>
      <c r="J8" s="87" t="s">
        <v>49</v>
      </c>
      <c r="K8" s="88"/>
      <c r="L8" s="85" t="s">
        <v>46</v>
      </c>
      <c r="M8" s="86"/>
      <c r="N8" s="87"/>
      <c r="O8" s="88"/>
      <c r="P8" s="85" t="s">
        <v>51</v>
      </c>
      <c r="Q8" s="86"/>
      <c r="R8" s="6"/>
    </row>
    <row r="9" spans="1:26" s="66" customFormat="1" ht="13.5" thickBot="1" x14ac:dyDescent="0.25">
      <c r="A9" s="90"/>
      <c r="B9" s="91"/>
      <c r="C9" s="92"/>
      <c r="D9" s="93"/>
      <c r="E9" s="94"/>
      <c r="F9" s="91"/>
      <c r="G9" s="92"/>
      <c r="H9" s="93"/>
      <c r="I9" s="94"/>
      <c r="J9" s="93"/>
      <c r="K9" s="94"/>
      <c r="L9" s="85" t="s">
        <v>50</v>
      </c>
      <c r="M9" s="92"/>
      <c r="N9" s="93"/>
      <c r="O9" s="94"/>
      <c r="P9" s="91" t="s">
        <v>52</v>
      </c>
      <c r="Q9" s="92"/>
      <c r="R9" s="65"/>
    </row>
    <row r="10" spans="1:26" s="66" customFormat="1" ht="13.5" thickBot="1" x14ac:dyDescent="0.25">
      <c r="A10" s="95"/>
      <c r="B10" s="96" t="s">
        <v>12</v>
      </c>
      <c r="C10" s="97" t="s">
        <v>13</v>
      </c>
      <c r="D10" s="96" t="s">
        <v>12</v>
      </c>
      <c r="E10" s="97" t="s">
        <v>13</v>
      </c>
      <c r="F10" s="96" t="s">
        <v>12</v>
      </c>
      <c r="G10" s="97" t="s">
        <v>13</v>
      </c>
      <c r="H10" s="96" t="s">
        <v>12</v>
      </c>
      <c r="I10" s="97" t="s">
        <v>13</v>
      </c>
      <c r="J10" s="96" t="s">
        <v>12</v>
      </c>
      <c r="K10" s="97" t="s">
        <v>13</v>
      </c>
      <c r="L10" s="96" t="s">
        <v>12</v>
      </c>
      <c r="M10" s="97" t="s">
        <v>13</v>
      </c>
      <c r="N10" s="96" t="s">
        <v>12</v>
      </c>
      <c r="O10" s="97" t="s">
        <v>13</v>
      </c>
      <c r="P10" s="96" t="s">
        <v>12</v>
      </c>
      <c r="Q10" s="97" t="s">
        <v>13</v>
      </c>
      <c r="R10" s="65"/>
    </row>
    <row r="11" spans="1:26" s="66" customFormat="1" ht="12.75" customHeight="1" thickBot="1" x14ac:dyDescent="0.25">
      <c r="A11" s="73">
        <v>1</v>
      </c>
      <c r="B11" s="68" t="s">
        <v>30</v>
      </c>
      <c r="C11" s="69" t="s">
        <v>31</v>
      </c>
      <c r="D11" s="70">
        <v>4</v>
      </c>
      <c r="E11" s="69">
        <v>5</v>
      </c>
      <c r="F11" s="72">
        <v>6</v>
      </c>
      <c r="G11" s="69">
        <v>7</v>
      </c>
      <c r="H11" s="68">
        <v>8</v>
      </c>
      <c r="I11" s="69">
        <v>9</v>
      </c>
      <c r="J11" s="70">
        <v>10</v>
      </c>
      <c r="K11" s="71">
        <v>11</v>
      </c>
      <c r="L11" s="68">
        <v>12</v>
      </c>
      <c r="M11" s="69">
        <v>13</v>
      </c>
      <c r="N11" s="70">
        <v>14</v>
      </c>
      <c r="O11" s="71">
        <v>15</v>
      </c>
      <c r="P11" s="68">
        <v>16</v>
      </c>
      <c r="Q11" s="69">
        <v>17</v>
      </c>
      <c r="R11" s="65"/>
    </row>
    <row r="12" spans="1:26" s="4" customFormat="1" ht="18" customHeight="1" x14ac:dyDescent="0.2">
      <c r="A12" s="9" t="s">
        <v>0</v>
      </c>
      <c r="B12" s="12">
        <f t="shared" ref="B12:C23" si="0">SUM(D12,F12,H12,J12,L12,N12,P12)</f>
        <v>2381</v>
      </c>
      <c r="C12" s="13">
        <f t="shared" si="0"/>
        <v>1882</v>
      </c>
      <c r="D12" s="14">
        <v>362</v>
      </c>
      <c r="E12" s="13">
        <v>245</v>
      </c>
      <c r="F12" s="14">
        <v>5</v>
      </c>
      <c r="G12" s="45">
        <v>1</v>
      </c>
      <c r="H12" s="12">
        <v>1728</v>
      </c>
      <c r="I12" s="13">
        <v>1385</v>
      </c>
      <c r="J12" s="14">
        <v>0</v>
      </c>
      <c r="K12" s="15">
        <v>0</v>
      </c>
      <c r="L12" s="12">
        <v>31</v>
      </c>
      <c r="M12" s="13">
        <v>14</v>
      </c>
      <c r="N12" s="14">
        <v>83</v>
      </c>
      <c r="O12" s="15">
        <v>53</v>
      </c>
      <c r="P12" s="12">
        <v>172</v>
      </c>
      <c r="Q12" s="13">
        <v>184</v>
      </c>
      <c r="R12" s="5"/>
    </row>
    <row r="13" spans="1:26" s="4" customFormat="1" ht="18" customHeight="1" x14ac:dyDescent="0.2">
      <c r="A13" s="56" t="s">
        <v>1</v>
      </c>
      <c r="B13" s="12">
        <f t="shared" si="0"/>
        <v>2060</v>
      </c>
      <c r="C13" s="13">
        <f t="shared" si="0"/>
        <v>1596</v>
      </c>
      <c r="D13" s="19">
        <v>394</v>
      </c>
      <c r="E13" s="22">
        <v>437</v>
      </c>
      <c r="F13" s="19">
        <v>6</v>
      </c>
      <c r="G13" s="46">
        <v>0</v>
      </c>
      <c r="H13" s="17">
        <v>1347</v>
      </c>
      <c r="I13" s="22">
        <v>913</v>
      </c>
      <c r="J13" s="19">
        <v>1</v>
      </c>
      <c r="K13" s="20">
        <v>1</v>
      </c>
      <c r="L13" s="21">
        <v>48</v>
      </c>
      <c r="M13" s="22">
        <v>18</v>
      </c>
      <c r="N13" s="19">
        <v>86</v>
      </c>
      <c r="O13" s="20">
        <v>72</v>
      </c>
      <c r="P13" s="21">
        <v>178</v>
      </c>
      <c r="Q13" s="22">
        <v>155</v>
      </c>
      <c r="R13" s="5"/>
    </row>
    <row r="14" spans="1:26" s="4" customFormat="1" ht="18" customHeight="1" x14ac:dyDescent="0.2">
      <c r="A14" s="56" t="s">
        <v>2</v>
      </c>
      <c r="B14" s="12">
        <f t="shared" si="0"/>
        <v>2144</v>
      </c>
      <c r="C14" s="13">
        <f t="shared" si="0"/>
        <v>1467</v>
      </c>
      <c r="D14" s="19">
        <v>433</v>
      </c>
      <c r="E14" s="22">
        <v>362</v>
      </c>
      <c r="F14" s="19">
        <v>2</v>
      </c>
      <c r="G14" s="46">
        <v>1</v>
      </c>
      <c r="H14" s="17">
        <v>1419</v>
      </c>
      <c r="I14" s="18">
        <v>882</v>
      </c>
      <c r="J14" s="19">
        <v>2</v>
      </c>
      <c r="K14" s="20">
        <v>0</v>
      </c>
      <c r="L14" s="21">
        <v>36</v>
      </c>
      <c r="M14" s="22">
        <v>19</v>
      </c>
      <c r="N14" s="19">
        <v>98</v>
      </c>
      <c r="O14" s="20">
        <v>78</v>
      </c>
      <c r="P14" s="21">
        <v>154</v>
      </c>
      <c r="Q14" s="22">
        <v>125</v>
      </c>
      <c r="R14" s="5"/>
      <c r="S14" s="5"/>
      <c r="T14" s="5"/>
      <c r="U14" s="5"/>
      <c r="V14" s="5"/>
      <c r="W14" s="5"/>
      <c r="X14" s="5"/>
      <c r="Y14" s="5"/>
      <c r="Z14" s="5"/>
    </row>
    <row r="15" spans="1:26" s="4" customFormat="1" ht="18" customHeight="1" x14ac:dyDescent="0.2">
      <c r="A15" s="56" t="s">
        <v>3</v>
      </c>
      <c r="B15" s="17">
        <f t="shared" si="0"/>
        <v>2065</v>
      </c>
      <c r="C15" s="18">
        <f t="shared" si="0"/>
        <v>1344</v>
      </c>
      <c r="D15" s="19">
        <v>353</v>
      </c>
      <c r="E15" s="22">
        <v>285</v>
      </c>
      <c r="F15" s="19">
        <v>6</v>
      </c>
      <c r="G15" s="46">
        <v>0</v>
      </c>
      <c r="H15" s="17">
        <v>1395</v>
      </c>
      <c r="I15" s="18">
        <v>920</v>
      </c>
      <c r="J15" s="19">
        <v>1</v>
      </c>
      <c r="K15" s="20">
        <v>1</v>
      </c>
      <c r="L15" s="21">
        <v>26</v>
      </c>
      <c r="M15" s="22">
        <v>16</v>
      </c>
      <c r="N15" s="19">
        <v>91</v>
      </c>
      <c r="O15" s="20">
        <v>45</v>
      </c>
      <c r="P15" s="21">
        <v>193</v>
      </c>
      <c r="Q15" s="22">
        <v>77</v>
      </c>
      <c r="R15" s="5"/>
      <c r="S15" s="5"/>
      <c r="T15" s="5"/>
      <c r="U15" s="5"/>
      <c r="V15" s="5"/>
      <c r="W15" s="5"/>
      <c r="X15" s="5"/>
      <c r="Y15" s="5"/>
      <c r="Z15" s="5"/>
    </row>
    <row r="16" spans="1:26" s="4" customFormat="1" ht="18" customHeight="1" x14ac:dyDescent="0.2">
      <c r="A16" s="56" t="s">
        <v>4</v>
      </c>
      <c r="B16" s="17">
        <f t="shared" si="0"/>
        <v>1857</v>
      </c>
      <c r="C16" s="18">
        <f t="shared" si="0"/>
        <v>1522</v>
      </c>
      <c r="D16" s="19">
        <v>369</v>
      </c>
      <c r="E16" s="22">
        <v>368</v>
      </c>
      <c r="F16" s="19">
        <v>7</v>
      </c>
      <c r="G16" s="46">
        <v>1</v>
      </c>
      <c r="H16" s="17">
        <v>1160</v>
      </c>
      <c r="I16" s="18">
        <v>928</v>
      </c>
      <c r="J16" s="19">
        <v>0</v>
      </c>
      <c r="K16" s="20">
        <v>1</v>
      </c>
      <c r="L16" s="21">
        <v>28</v>
      </c>
      <c r="M16" s="22">
        <v>16</v>
      </c>
      <c r="N16" s="19">
        <v>78</v>
      </c>
      <c r="O16" s="20">
        <v>80</v>
      </c>
      <c r="P16" s="21">
        <v>215</v>
      </c>
      <c r="Q16" s="22">
        <v>128</v>
      </c>
      <c r="R16" s="5"/>
      <c r="S16" s="5"/>
      <c r="T16" s="5"/>
      <c r="U16" s="5"/>
      <c r="V16" s="5"/>
      <c r="W16" s="5"/>
      <c r="X16" s="5"/>
      <c r="Y16" s="5"/>
      <c r="Z16" s="5"/>
    </row>
    <row r="17" spans="1:26" s="4" customFormat="1" ht="18" customHeight="1" x14ac:dyDescent="0.2">
      <c r="A17" s="56" t="s">
        <v>5</v>
      </c>
      <c r="B17" s="12">
        <f t="shared" si="0"/>
        <v>2010</v>
      </c>
      <c r="C17" s="13">
        <f t="shared" si="0"/>
        <v>1462</v>
      </c>
      <c r="D17" s="19">
        <v>380</v>
      </c>
      <c r="E17" s="22">
        <v>277</v>
      </c>
      <c r="F17" s="19">
        <v>12</v>
      </c>
      <c r="G17" s="46">
        <v>0</v>
      </c>
      <c r="H17" s="17">
        <v>1194</v>
      </c>
      <c r="I17" s="18">
        <v>974</v>
      </c>
      <c r="J17" s="19">
        <v>2</v>
      </c>
      <c r="K17" s="20">
        <v>2</v>
      </c>
      <c r="L17" s="21">
        <v>33</v>
      </c>
      <c r="M17" s="22">
        <v>9</v>
      </c>
      <c r="N17" s="19">
        <v>89</v>
      </c>
      <c r="O17" s="20">
        <v>70</v>
      </c>
      <c r="P17" s="21">
        <v>300</v>
      </c>
      <c r="Q17" s="22">
        <v>130</v>
      </c>
      <c r="R17" s="5"/>
      <c r="S17" s="5"/>
      <c r="T17" s="5"/>
      <c r="U17" s="5"/>
      <c r="V17" s="5"/>
      <c r="W17" s="5"/>
      <c r="X17" s="5"/>
      <c r="Y17" s="5"/>
      <c r="Z17" s="5"/>
    </row>
    <row r="18" spans="1:26" s="4" customFormat="1" ht="18" customHeight="1" x14ac:dyDescent="0.2">
      <c r="A18" s="56" t="s">
        <v>6</v>
      </c>
      <c r="B18" s="12">
        <f t="shared" si="0"/>
        <v>1668</v>
      </c>
      <c r="C18" s="13">
        <f t="shared" si="0"/>
        <v>1247</v>
      </c>
      <c r="D18" s="23">
        <v>304</v>
      </c>
      <c r="E18" s="18">
        <v>223</v>
      </c>
      <c r="F18" s="23">
        <v>14</v>
      </c>
      <c r="G18" s="47">
        <v>0</v>
      </c>
      <c r="H18" s="17">
        <v>940</v>
      </c>
      <c r="I18" s="18">
        <v>850</v>
      </c>
      <c r="J18" s="23">
        <v>1</v>
      </c>
      <c r="K18" s="24">
        <v>1</v>
      </c>
      <c r="L18" s="17">
        <v>37</v>
      </c>
      <c r="M18" s="18">
        <v>9</v>
      </c>
      <c r="N18" s="23">
        <v>55</v>
      </c>
      <c r="O18" s="24">
        <v>44</v>
      </c>
      <c r="P18" s="17">
        <v>317</v>
      </c>
      <c r="Q18" s="18">
        <v>120</v>
      </c>
      <c r="R18" s="5"/>
      <c r="S18" s="5"/>
      <c r="T18" s="5"/>
      <c r="U18" s="5"/>
      <c r="V18" s="5"/>
      <c r="W18" s="5"/>
      <c r="X18" s="5"/>
      <c r="Y18" s="5"/>
      <c r="Z18" s="5"/>
    </row>
    <row r="19" spans="1:26" s="4" customFormat="1" ht="18" customHeight="1" x14ac:dyDescent="0.2">
      <c r="A19" s="56" t="s">
        <v>7</v>
      </c>
      <c r="B19" s="17">
        <f t="shared" si="0"/>
        <v>1413</v>
      </c>
      <c r="C19" s="18">
        <f t="shared" si="0"/>
        <v>1006</v>
      </c>
      <c r="D19" s="23">
        <v>321</v>
      </c>
      <c r="E19" s="18">
        <v>173</v>
      </c>
      <c r="F19" s="23">
        <v>5</v>
      </c>
      <c r="G19" s="47">
        <v>1</v>
      </c>
      <c r="H19" s="17">
        <v>862</v>
      </c>
      <c r="I19" s="18">
        <v>598</v>
      </c>
      <c r="J19" s="23">
        <v>0</v>
      </c>
      <c r="K19" s="24">
        <v>1</v>
      </c>
      <c r="L19" s="17">
        <v>25</v>
      </c>
      <c r="M19" s="18">
        <v>5</v>
      </c>
      <c r="N19" s="23">
        <v>66</v>
      </c>
      <c r="O19" s="24">
        <v>31</v>
      </c>
      <c r="P19" s="17">
        <v>134</v>
      </c>
      <c r="Q19" s="18">
        <v>197</v>
      </c>
      <c r="R19" s="5"/>
    </row>
    <row r="20" spans="1:26" s="4" customFormat="1" ht="18" customHeight="1" x14ac:dyDescent="0.2">
      <c r="A20" s="56" t="s">
        <v>8</v>
      </c>
      <c r="B20" s="17">
        <f t="shared" si="0"/>
        <v>2055</v>
      </c>
      <c r="C20" s="18">
        <f t="shared" si="0"/>
        <v>1699</v>
      </c>
      <c r="D20" s="23">
        <v>368</v>
      </c>
      <c r="E20" s="25">
        <v>403</v>
      </c>
      <c r="F20" s="23">
        <v>4</v>
      </c>
      <c r="G20" s="47">
        <v>0</v>
      </c>
      <c r="H20" s="26">
        <v>1429</v>
      </c>
      <c r="I20" s="27">
        <v>881</v>
      </c>
      <c r="J20" s="24">
        <v>1</v>
      </c>
      <c r="K20" s="18">
        <v>1</v>
      </c>
      <c r="L20" s="17">
        <v>31</v>
      </c>
      <c r="M20" s="25">
        <v>10</v>
      </c>
      <c r="N20" s="17">
        <v>72</v>
      </c>
      <c r="O20" s="25">
        <v>46</v>
      </c>
      <c r="P20" s="17">
        <v>150</v>
      </c>
      <c r="Q20" s="25">
        <v>358</v>
      </c>
      <c r="R20" s="5"/>
    </row>
    <row r="21" spans="1:26" s="4" customFormat="1" ht="18" customHeight="1" x14ac:dyDescent="0.2">
      <c r="A21" s="56" t="s">
        <v>9</v>
      </c>
      <c r="B21" s="17">
        <f t="shared" si="0"/>
        <v>2154</v>
      </c>
      <c r="C21" s="25">
        <f t="shared" si="0"/>
        <v>1590</v>
      </c>
      <c r="D21" s="48">
        <v>326</v>
      </c>
      <c r="E21" s="27">
        <v>416</v>
      </c>
      <c r="F21" s="48">
        <v>3</v>
      </c>
      <c r="G21" s="49">
        <v>1</v>
      </c>
      <c r="H21" s="26">
        <v>1601</v>
      </c>
      <c r="I21" s="27">
        <v>974</v>
      </c>
      <c r="J21" s="26">
        <v>0</v>
      </c>
      <c r="K21" s="27">
        <v>0</v>
      </c>
      <c r="L21" s="26">
        <v>27</v>
      </c>
      <c r="M21" s="27">
        <v>8</v>
      </c>
      <c r="N21" s="26">
        <v>68</v>
      </c>
      <c r="O21" s="27">
        <v>33</v>
      </c>
      <c r="P21" s="26">
        <v>129</v>
      </c>
      <c r="Q21" s="27">
        <v>158</v>
      </c>
      <c r="R21" s="5"/>
    </row>
    <row r="22" spans="1:26" s="4" customFormat="1" ht="18" customHeight="1" x14ac:dyDescent="0.2">
      <c r="A22" s="56" t="s">
        <v>10</v>
      </c>
      <c r="B22" s="26">
        <f t="shared" si="0"/>
        <v>1713</v>
      </c>
      <c r="C22" s="27">
        <f t="shared" si="0"/>
        <v>1404</v>
      </c>
      <c r="D22" s="48">
        <v>366</v>
      </c>
      <c r="E22" s="27">
        <v>538</v>
      </c>
      <c r="F22" s="48">
        <v>6</v>
      </c>
      <c r="G22" s="49">
        <v>2</v>
      </c>
      <c r="H22" s="26">
        <v>1158</v>
      </c>
      <c r="I22" s="27">
        <v>700</v>
      </c>
      <c r="J22" s="26">
        <v>1</v>
      </c>
      <c r="K22" s="27">
        <v>1</v>
      </c>
      <c r="L22" s="26">
        <v>29</v>
      </c>
      <c r="M22" s="27">
        <v>11</v>
      </c>
      <c r="N22" s="26">
        <v>66</v>
      </c>
      <c r="O22" s="27">
        <v>46</v>
      </c>
      <c r="P22" s="26">
        <v>87</v>
      </c>
      <c r="Q22" s="27">
        <v>106</v>
      </c>
      <c r="R22" s="5"/>
    </row>
    <row r="23" spans="1:26" s="4" customFormat="1" ht="18" customHeight="1" thickBot="1" x14ac:dyDescent="0.25">
      <c r="A23" s="57" t="s">
        <v>11</v>
      </c>
      <c r="B23" s="26">
        <f t="shared" si="0"/>
        <v>1445</v>
      </c>
      <c r="C23" s="27">
        <f t="shared" si="0"/>
        <v>2337</v>
      </c>
      <c r="D23" s="48">
        <v>333</v>
      </c>
      <c r="E23" s="31">
        <v>505</v>
      </c>
      <c r="F23" s="50">
        <v>4</v>
      </c>
      <c r="G23" s="51">
        <v>2</v>
      </c>
      <c r="H23" s="52">
        <v>931</v>
      </c>
      <c r="I23" s="31">
        <v>1577</v>
      </c>
      <c r="J23" s="53">
        <v>2</v>
      </c>
      <c r="K23" s="54">
        <v>2</v>
      </c>
      <c r="L23" s="52">
        <v>28</v>
      </c>
      <c r="M23" s="31">
        <v>19</v>
      </c>
      <c r="N23" s="53">
        <v>46</v>
      </c>
      <c r="O23" s="54">
        <v>66</v>
      </c>
      <c r="P23" s="52">
        <v>101</v>
      </c>
      <c r="Q23" s="31">
        <v>166</v>
      </c>
      <c r="R23" s="5"/>
    </row>
    <row r="24" spans="1:26" ht="18.75" customHeight="1" thickBot="1" x14ac:dyDescent="0.25">
      <c r="A24" s="58" t="s">
        <v>15</v>
      </c>
      <c r="B24" s="35">
        <f>SUM(B12:B23)</f>
        <v>22965</v>
      </c>
      <c r="C24" s="36">
        <f t="shared" ref="C24:Q24" si="1">SUM(C12:C23)</f>
        <v>18556</v>
      </c>
      <c r="D24" s="37">
        <f t="shared" si="1"/>
        <v>4309</v>
      </c>
      <c r="E24" s="36">
        <f t="shared" si="1"/>
        <v>4232</v>
      </c>
      <c r="F24" s="55">
        <f t="shared" si="1"/>
        <v>74</v>
      </c>
      <c r="G24" s="38">
        <f t="shared" si="1"/>
        <v>9</v>
      </c>
      <c r="H24" s="35">
        <f t="shared" si="1"/>
        <v>15164</v>
      </c>
      <c r="I24" s="36">
        <f t="shared" si="1"/>
        <v>11582</v>
      </c>
      <c r="J24" s="37">
        <f t="shared" si="1"/>
        <v>11</v>
      </c>
      <c r="K24" s="38">
        <f t="shared" si="1"/>
        <v>11</v>
      </c>
      <c r="L24" s="35">
        <f t="shared" si="1"/>
        <v>379</v>
      </c>
      <c r="M24" s="36">
        <f t="shared" si="1"/>
        <v>154</v>
      </c>
      <c r="N24" s="37">
        <f t="shared" si="1"/>
        <v>898</v>
      </c>
      <c r="O24" s="38">
        <f t="shared" si="1"/>
        <v>664</v>
      </c>
      <c r="P24" s="35">
        <f t="shared" si="1"/>
        <v>2130</v>
      </c>
      <c r="Q24" s="36">
        <f t="shared" si="1"/>
        <v>1904</v>
      </c>
      <c r="R24" s="6"/>
    </row>
    <row r="25" spans="1:26" x14ac:dyDescent="0.2">
      <c r="A25" s="11" t="s">
        <v>16</v>
      </c>
      <c r="R25" s="6"/>
    </row>
    <row r="26" spans="1:26" x14ac:dyDescent="0.2">
      <c r="R26" s="6"/>
    </row>
    <row r="27" spans="1:26" x14ac:dyDescent="0.2">
      <c r="R27" s="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 differentFirst="1">
    <oddHeader>&amp;L&amp;G</oddHeader>
    <firstHeader>&amp;L&amp;G</first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Z27"/>
  <sheetViews>
    <sheetView zoomScaleNormal="100" workbookViewId="0">
      <selection activeCell="L23" sqref="L23"/>
    </sheetView>
  </sheetViews>
  <sheetFormatPr defaultRowHeight="12.75" x14ac:dyDescent="0.2"/>
  <cols>
    <col min="1" max="1" width="9.7109375" style="11" customWidth="1"/>
    <col min="2" max="5" width="7.85546875" style="11" customWidth="1"/>
    <col min="6" max="6" width="5.7109375" style="11" customWidth="1"/>
    <col min="7" max="7" width="6.5703125" style="11" customWidth="1"/>
    <col min="8" max="16" width="7.85546875" style="11" customWidth="1"/>
    <col min="17" max="17" width="10" style="11" customWidth="1"/>
  </cols>
  <sheetData>
    <row r="2" spans="1:26" s="63" customFormat="1" ht="15" x14ac:dyDescent="0.25">
      <c r="A2" s="64" t="s">
        <v>19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spans="1:26" x14ac:dyDescent="0.2">
      <c r="R3" s="1"/>
    </row>
    <row r="4" spans="1:26" s="63" customFormat="1" ht="15" x14ac:dyDescent="0.25">
      <c r="A4" s="61" t="str">
        <f>UPPER("Število novo registriranih poslovnih subjektov in število izbrisanih poslovnih subjektov po skupinah, v mesecih leta 2015")</f>
        <v>ŠTEVILO NOVO REGISTRIRANIH POSLOVNIH SUBJEKTOV IN ŠTEVILO IZBRISANIH POSLOVNIH SUBJEKTOV PO SKUPINAH, V MESECIH LETA 2015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</row>
    <row r="5" spans="1:26" s="63" customFormat="1" ht="15.75" thickBot="1" x14ac:dyDescent="0.3">
      <c r="A5" s="61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</row>
    <row r="6" spans="1:26" s="63" customFormat="1" ht="14.25" x14ac:dyDescent="0.2">
      <c r="A6" s="79" t="s">
        <v>17</v>
      </c>
      <c r="B6" s="80" t="s">
        <v>15</v>
      </c>
      <c r="C6" s="81"/>
      <c r="D6" s="80" t="s">
        <v>39</v>
      </c>
      <c r="E6" s="82"/>
      <c r="F6" s="80" t="s">
        <v>18</v>
      </c>
      <c r="G6" s="81"/>
      <c r="H6" s="80" t="s">
        <v>40</v>
      </c>
      <c r="I6" s="82"/>
      <c r="J6" s="80" t="s">
        <v>41</v>
      </c>
      <c r="K6" s="82"/>
      <c r="L6" s="80" t="s">
        <v>55</v>
      </c>
      <c r="M6" s="81"/>
      <c r="N6" s="83" t="s">
        <v>14</v>
      </c>
      <c r="O6" s="82"/>
      <c r="P6" s="80" t="s">
        <v>42</v>
      </c>
      <c r="Q6" s="81"/>
    </row>
    <row r="7" spans="1:26" s="63" customFormat="1" ht="14.25" x14ac:dyDescent="0.2">
      <c r="A7" s="84"/>
      <c r="B7" s="85"/>
      <c r="C7" s="86"/>
      <c r="D7" s="87" t="s">
        <v>43</v>
      </c>
      <c r="E7" s="88"/>
      <c r="F7" s="85"/>
      <c r="G7" s="86"/>
      <c r="H7" s="85" t="s">
        <v>44</v>
      </c>
      <c r="I7" s="88"/>
      <c r="J7" s="87" t="s">
        <v>45</v>
      </c>
      <c r="K7" s="88"/>
      <c r="L7" s="85" t="s">
        <v>56</v>
      </c>
      <c r="M7" s="86"/>
      <c r="N7" s="87"/>
      <c r="O7" s="88"/>
      <c r="P7" s="85" t="s">
        <v>47</v>
      </c>
      <c r="Q7" s="86"/>
    </row>
    <row r="8" spans="1:26" x14ac:dyDescent="0.2">
      <c r="A8" s="84"/>
      <c r="B8" s="85"/>
      <c r="C8" s="86"/>
      <c r="D8" s="87"/>
      <c r="E8" s="88"/>
      <c r="F8" s="85"/>
      <c r="G8" s="86"/>
      <c r="H8" s="89" t="s">
        <v>48</v>
      </c>
      <c r="I8" s="88"/>
      <c r="J8" s="87" t="s">
        <v>49</v>
      </c>
      <c r="K8" s="88"/>
      <c r="L8" s="85" t="s">
        <v>46</v>
      </c>
      <c r="M8" s="86"/>
      <c r="N8" s="87"/>
      <c r="O8" s="88"/>
      <c r="P8" s="85" t="s">
        <v>51</v>
      </c>
      <c r="Q8" s="86"/>
      <c r="R8" s="2"/>
    </row>
    <row r="9" spans="1:26" s="66" customFormat="1" ht="13.5" thickBot="1" x14ac:dyDescent="0.25">
      <c r="A9" s="90"/>
      <c r="B9" s="91"/>
      <c r="C9" s="92"/>
      <c r="D9" s="93"/>
      <c r="E9" s="94"/>
      <c r="F9" s="91"/>
      <c r="G9" s="92"/>
      <c r="H9" s="93"/>
      <c r="I9" s="94"/>
      <c r="J9" s="93"/>
      <c r="K9" s="94"/>
      <c r="L9" s="85" t="s">
        <v>50</v>
      </c>
      <c r="M9" s="92"/>
      <c r="N9" s="93"/>
      <c r="O9" s="94"/>
      <c r="P9" s="91" t="s">
        <v>52</v>
      </c>
      <c r="Q9" s="92"/>
      <c r="R9" s="65"/>
    </row>
    <row r="10" spans="1:26" s="66" customFormat="1" ht="13.5" thickBot="1" x14ac:dyDescent="0.25">
      <c r="A10" s="95"/>
      <c r="B10" s="96" t="s">
        <v>12</v>
      </c>
      <c r="C10" s="97" t="s">
        <v>13</v>
      </c>
      <c r="D10" s="96" t="s">
        <v>12</v>
      </c>
      <c r="E10" s="97" t="s">
        <v>13</v>
      </c>
      <c r="F10" s="96" t="s">
        <v>12</v>
      </c>
      <c r="G10" s="97" t="s">
        <v>13</v>
      </c>
      <c r="H10" s="96" t="s">
        <v>12</v>
      </c>
      <c r="I10" s="97" t="s">
        <v>13</v>
      </c>
      <c r="J10" s="96" t="s">
        <v>12</v>
      </c>
      <c r="K10" s="97" t="s">
        <v>13</v>
      </c>
      <c r="L10" s="96" t="s">
        <v>12</v>
      </c>
      <c r="M10" s="97" t="s">
        <v>13</v>
      </c>
      <c r="N10" s="96" t="s">
        <v>12</v>
      </c>
      <c r="O10" s="97" t="s">
        <v>13</v>
      </c>
      <c r="P10" s="96" t="s">
        <v>12</v>
      </c>
      <c r="Q10" s="97" t="s">
        <v>13</v>
      </c>
      <c r="R10" s="65"/>
    </row>
    <row r="11" spans="1:26" s="66" customFormat="1" ht="12.75" customHeight="1" thickBot="1" x14ac:dyDescent="0.25">
      <c r="A11" s="67">
        <v>1</v>
      </c>
      <c r="B11" s="68" t="s">
        <v>30</v>
      </c>
      <c r="C11" s="69" t="s">
        <v>31</v>
      </c>
      <c r="D11" s="70">
        <v>4</v>
      </c>
      <c r="E11" s="69">
        <v>5</v>
      </c>
      <c r="F11" s="72">
        <v>6</v>
      </c>
      <c r="G11" s="69">
        <v>7</v>
      </c>
      <c r="H11" s="68">
        <v>8</v>
      </c>
      <c r="I11" s="69">
        <v>9</v>
      </c>
      <c r="J11" s="70">
        <v>10</v>
      </c>
      <c r="K11" s="71">
        <v>11</v>
      </c>
      <c r="L11" s="68">
        <v>12</v>
      </c>
      <c r="M11" s="69">
        <v>13</v>
      </c>
      <c r="N11" s="70">
        <v>14</v>
      </c>
      <c r="O11" s="71">
        <v>15</v>
      </c>
      <c r="P11" s="68">
        <v>16</v>
      </c>
      <c r="Q11" s="69">
        <v>17</v>
      </c>
      <c r="R11" s="65"/>
    </row>
    <row r="12" spans="1:26" s="4" customFormat="1" ht="18" customHeight="1" x14ac:dyDescent="0.2">
      <c r="A12" s="10" t="s">
        <v>0</v>
      </c>
      <c r="B12" s="12">
        <f t="shared" ref="B12:C23" si="0">SUM(D12,F12,H12,J12,L12,N12,P12)</f>
        <v>2341</v>
      </c>
      <c r="C12" s="13">
        <f t="shared" si="0"/>
        <v>1646</v>
      </c>
      <c r="D12" s="14">
        <v>551</v>
      </c>
      <c r="E12" s="13">
        <v>304</v>
      </c>
      <c r="F12" s="14">
        <v>6</v>
      </c>
      <c r="G12" s="45">
        <v>0</v>
      </c>
      <c r="H12" s="12">
        <v>1529</v>
      </c>
      <c r="I12" s="13">
        <v>1146</v>
      </c>
      <c r="J12" s="14">
        <v>6</v>
      </c>
      <c r="K12" s="15">
        <v>2</v>
      </c>
      <c r="L12" s="12">
        <v>30</v>
      </c>
      <c r="M12" s="13">
        <v>19</v>
      </c>
      <c r="N12" s="14">
        <v>97</v>
      </c>
      <c r="O12" s="15">
        <v>67</v>
      </c>
      <c r="P12" s="12">
        <v>122</v>
      </c>
      <c r="Q12" s="13">
        <v>108</v>
      </c>
      <c r="R12" s="3"/>
    </row>
    <row r="13" spans="1:26" s="4" customFormat="1" ht="18" customHeight="1" x14ac:dyDescent="0.2">
      <c r="A13" s="16" t="s">
        <v>1</v>
      </c>
      <c r="B13" s="12">
        <f t="shared" si="0"/>
        <v>2048</v>
      </c>
      <c r="C13" s="13">
        <f t="shared" si="0"/>
        <v>1321</v>
      </c>
      <c r="D13" s="19">
        <v>513</v>
      </c>
      <c r="E13" s="22">
        <v>344</v>
      </c>
      <c r="F13" s="19">
        <v>1</v>
      </c>
      <c r="G13" s="46">
        <v>4</v>
      </c>
      <c r="H13" s="17">
        <v>1275</v>
      </c>
      <c r="I13" s="22">
        <v>786</v>
      </c>
      <c r="J13" s="19">
        <v>1</v>
      </c>
      <c r="K13" s="20">
        <v>3</v>
      </c>
      <c r="L13" s="21">
        <v>41</v>
      </c>
      <c r="M13" s="22">
        <v>15</v>
      </c>
      <c r="N13" s="19">
        <v>91</v>
      </c>
      <c r="O13" s="20">
        <v>66</v>
      </c>
      <c r="P13" s="21">
        <v>126</v>
      </c>
      <c r="Q13" s="22">
        <v>103</v>
      </c>
      <c r="R13" s="3"/>
    </row>
    <row r="14" spans="1:26" s="4" customFormat="1" ht="18" customHeight="1" x14ac:dyDescent="0.2">
      <c r="A14" s="16" t="s">
        <v>2</v>
      </c>
      <c r="B14" s="12">
        <f t="shared" si="0"/>
        <v>2306</v>
      </c>
      <c r="C14" s="13">
        <f t="shared" si="0"/>
        <v>1595</v>
      </c>
      <c r="D14" s="19">
        <v>561</v>
      </c>
      <c r="E14" s="22">
        <v>409</v>
      </c>
      <c r="F14" s="19">
        <v>5</v>
      </c>
      <c r="G14" s="46">
        <v>2</v>
      </c>
      <c r="H14" s="17">
        <v>1490</v>
      </c>
      <c r="I14" s="18">
        <v>987</v>
      </c>
      <c r="J14" s="19">
        <v>0</v>
      </c>
      <c r="K14" s="20">
        <v>6</v>
      </c>
      <c r="L14" s="21">
        <v>42</v>
      </c>
      <c r="M14" s="22">
        <v>10</v>
      </c>
      <c r="N14" s="19">
        <v>106</v>
      </c>
      <c r="O14" s="20">
        <v>61</v>
      </c>
      <c r="P14" s="21">
        <v>102</v>
      </c>
      <c r="Q14" s="22">
        <v>120</v>
      </c>
      <c r="R14" s="5"/>
      <c r="S14" s="5"/>
      <c r="T14" s="5"/>
      <c r="U14" s="5"/>
      <c r="V14" s="5"/>
      <c r="W14" s="5"/>
      <c r="X14" s="5"/>
      <c r="Y14" s="5"/>
      <c r="Z14" s="5"/>
    </row>
    <row r="15" spans="1:26" s="4" customFormat="1" ht="18" customHeight="1" x14ac:dyDescent="0.2">
      <c r="A15" s="16" t="s">
        <v>3</v>
      </c>
      <c r="B15" s="12">
        <f t="shared" si="0"/>
        <v>2227</v>
      </c>
      <c r="C15" s="13">
        <f t="shared" si="0"/>
        <v>1272</v>
      </c>
      <c r="D15" s="19">
        <v>487</v>
      </c>
      <c r="E15" s="22">
        <v>265</v>
      </c>
      <c r="F15" s="19">
        <v>2</v>
      </c>
      <c r="G15" s="46">
        <v>0</v>
      </c>
      <c r="H15" s="17">
        <v>1466</v>
      </c>
      <c r="I15" s="18">
        <v>856</v>
      </c>
      <c r="J15" s="19">
        <v>1</v>
      </c>
      <c r="K15" s="20">
        <v>1</v>
      </c>
      <c r="L15" s="21">
        <v>43</v>
      </c>
      <c r="M15" s="22">
        <v>5</v>
      </c>
      <c r="N15" s="19">
        <v>101</v>
      </c>
      <c r="O15" s="20">
        <v>43</v>
      </c>
      <c r="P15" s="21">
        <v>127</v>
      </c>
      <c r="Q15" s="22">
        <v>102</v>
      </c>
      <c r="R15" s="5"/>
      <c r="S15" s="5"/>
      <c r="T15" s="5"/>
      <c r="U15" s="5"/>
      <c r="V15" s="5"/>
      <c r="W15" s="5"/>
      <c r="X15" s="5"/>
      <c r="Y15" s="5"/>
      <c r="Z15" s="5"/>
    </row>
    <row r="16" spans="1:26" s="4" customFormat="1" ht="18" customHeight="1" x14ac:dyDescent="0.2">
      <c r="A16" s="16" t="s">
        <v>4</v>
      </c>
      <c r="B16" s="17">
        <f t="shared" si="0"/>
        <v>1915</v>
      </c>
      <c r="C16" s="18">
        <f t="shared" si="0"/>
        <v>1592</v>
      </c>
      <c r="D16" s="19">
        <v>439</v>
      </c>
      <c r="E16" s="22">
        <v>339</v>
      </c>
      <c r="F16" s="19">
        <v>4</v>
      </c>
      <c r="G16" s="46">
        <v>2</v>
      </c>
      <c r="H16" s="17">
        <v>1179</v>
      </c>
      <c r="I16" s="18">
        <v>1039</v>
      </c>
      <c r="J16" s="19">
        <v>9</v>
      </c>
      <c r="K16" s="20">
        <v>0</v>
      </c>
      <c r="L16" s="21">
        <v>32</v>
      </c>
      <c r="M16" s="22">
        <v>14</v>
      </c>
      <c r="N16" s="19">
        <v>76</v>
      </c>
      <c r="O16" s="20">
        <v>72</v>
      </c>
      <c r="P16" s="21">
        <v>176</v>
      </c>
      <c r="Q16" s="22">
        <v>126</v>
      </c>
      <c r="R16" s="5"/>
      <c r="S16" s="5"/>
      <c r="T16" s="5"/>
      <c r="U16" s="5"/>
      <c r="V16" s="5"/>
      <c r="W16" s="5"/>
      <c r="X16" s="5"/>
      <c r="Y16" s="5"/>
      <c r="Z16" s="5"/>
    </row>
    <row r="17" spans="1:26" s="4" customFormat="1" ht="18" customHeight="1" x14ac:dyDescent="0.2">
      <c r="A17" s="16" t="s">
        <v>5</v>
      </c>
      <c r="B17" s="12">
        <f t="shared" si="0"/>
        <v>1909</v>
      </c>
      <c r="C17" s="13">
        <f t="shared" si="0"/>
        <v>1431</v>
      </c>
      <c r="D17" s="19">
        <v>440</v>
      </c>
      <c r="E17" s="22">
        <v>278</v>
      </c>
      <c r="F17" s="19">
        <v>2</v>
      </c>
      <c r="G17" s="46">
        <v>3</v>
      </c>
      <c r="H17" s="17">
        <v>1079</v>
      </c>
      <c r="I17" s="18">
        <v>941</v>
      </c>
      <c r="J17" s="19">
        <v>3</v>
      </c>
      <c r="K17" s="20">
        <v>0</v>
      </c>
      <c r="L17" s="21">
        <v>32</v>
      </c>
      <c r="M17" s="22">
        <v>14</v>
      </c>
      <c r="N17" s="19">
        <v>91</v>
      </c>
      <c r="O17" s="20">
        <v>52</v>
      </c>
      <c r="P17" s="21">
        <v>262</v>
      </c>
      <c r="Q17" s="22">
        <v>143</v>
      </c>
      <c r="R17" s="5"/>
      <c r="S17" s="5"/>
      <c r="T17" s="5"/>
      <c r="U17" s="5"/>
      <c r="V17" s="5"/>
      <c r="W17" s="5"/>
      <c r="X17" s="5"/>
      <c r="Y17" s="5"/>
      <c r="Z17" s="5"/>
    </row>
    <row r="18" spans="1:26" s="4" customFormat="1" ht="18" customHeight="1" x14ac:dyDescent="0.2">
      <c r="A18" s="16" t="s">
        <v>6</v>
      </c>
      <c r="B18" s="12">
        <f t="shared" si="0"/>
        <v>1835</v>
      </c>
      <c r="C18" s="13">
        <f t="shared" si="0"/>
        <v>1275</v>
      </c>
      <c r="D18" s="23">
        <v>461</v>
      </c>
      <c r="E18" s="18">
        <v>243</v>
      </c>
      <c r="F18" s="23">
        <v>3</v>
      </c>
      <c r="G18" s="47">
        <v>1</v>
      </c>
      <c r="H18" s="17">
        <v>952</v>
      </c>
      <c r="I18" s="18">
        <v>896</v>
      </c>
      <c r="J18" s="23">
        <v>1</v>
      </c>
      <c r="K18" s="24">
        <v>0</v>
      </c>
      <c r="L18" s="17">
        <v>26</v>
      </c>
      <c r="M18" s="18">
        <v>16</v>
      </c>
      <c r="N18" s="23">
        <v>61</v>
      </c>
      <c r="O18" s="24">
        <v>41</v>
      </c>
      <c r="P18" s="17">
        <v>331</v>
      </c>
      <c r="Q18" s="18">
        <v>78</v>
      </c>
      <c r="R18" s="5"/>
      <c r="S18" s="5"/>
      <c r="T18" s="5"/>
      <c r="U18" s="5"/>
      <c r="V18" s="5"/>
      <c r="W18" s="5"/>
      <c r="X18" s="5"/>
      <c r="Y18" s="5"/>
      <c r="Z18" s="5"/>
    </row>
    <row r="19" spans="1:26" s="4" customFormat="1" ht="18" customHeight="1" x14ac:dyDescent="0.2">
      <c r="A19" s="16" t="s">
        <v>7</v>
      </c>
      <c r="B19" s="17">
        <f t="shared" si="0"/>
        <v>1380</v>
      </c>
      <c r="C19" s="18">
        <f t="shared" si="0"/>
        <v>1090</v>
      </c>
      <c r="D19" s="23">
        <v>358</v>
      </c>
      <c r="E19" s="18">
        <v>136</v>
      </c>
      <c r="F19" s="23">
        <v>0</v>
      </c>
      <c r="G19" s="47">
        <v>1</v>
      </c>
      <c r="H19" s="17">
        <v>785</v>
      </c>
      <c r="I19" s="18">
        <v>734</v>
      </c>
      <c r="J19" s="23">
        <v>0</v>
      </c>
      <c r="K19" s="24">
        <v>11</v>
      </c>
      <c r="L19" s="17">
        <v>25</v>
      </c>
      <c r="M19" s="18">
        <v>10</v>
      </c>
      <c r="N19" s="23">
        <v>67</v>
      </c>
      <c r="O19" s="24">
        <v>34</v>
      </c>
      <c r="P19" s="17">
        <v>145</v>
      </c>
      <c r="Q19" s="18">
        <v>164</v>
      </c>
      <c r="R19" s="3"/>
    </row>
    <row r="20" spans="1:26" s="4" customFormat="1" ht="18" customHeight="1" x14ac:dyDescent="0.2">
      <c r="A20" s="16" t="s">
        <v>8</v>
      </c>
      <c r="B20" s="17">
        <f t="shared" si="0"/>
        <v>1883</v>
      </c>
      <c r="C20" s="18">
        <f t="shared" si="0"/>
        <v>1508</v>
      </c>
      <c r="D20" s="23">
        <v>392</v>
      </c>
      <c r="E20" s="25">
        <v>372</v>
      </c>
      <c r="F20" s="23">
        <v>0</v>
      </c>
      <c r="G20" s="47">
        <v>2</v>
      </c>
      <c r="H20" s="26">
        <v>1263</v>
      </c>
      <c r="I20" s="27">
        <v>752</v>
      </c>
      <c r="J20" s="24">
        <v>0</v>
      </c>
      <c r="K20" s="18">
        <v>4</v>
      </c>
      <c r="L20" s="17">
        <v>29</v>
      </c>
      <c r="M20" s="25">
        <v>9</v>
      </c>
      <c r="N20" s="17">
        <v>79</v>
      </c>
      <c r="O20" s="25">
        <v>34</v>
      </c>
      <c r="P20" s="17">
        <v>120</v>
      </c>
      <c r="Q20" s="25">
        <v>335</v>
      </c>
      <c r="R20" s="3"/>
    </row>
    <row r="21" spans="1:26" s="4" customFormat="1" ht="18" customHeight="1" x14ac:dyDescent="0.2">
      <c r="A21" s="16" t="s">
        <v>9</v>
      </c>
      <c r="B21" s="17">
        <f t="shared" si="0"/>
        <v>2183</v>
      </c>
      <c r="C21" s="25">
        <f t="shared" si="0"/>
        <v>1837</v>
      </c>
      <c r="D21" s="48">
        <v>444</v>
      </c>
      <c r="E21" s="27">
        <v>553</v>
      </c>
      <c r="F21" s="48">
        <v>3</v>
      </c>
      <c r="G21" s="49">
        <v>0</v>
      </c>
      <c r="H21" s="26">
        <v>1491</v>
      </c>
      <c r="I21" s="27">
        <v>1031</v>
      </c>
      <c r="J21" s="26">
        <v>1</v>
      </c>
      <c r="K21" s="27">
        <v>5</v>
      </c>
      <c r="L21" s="26">
        <v>31</v>
      </c>
      <c r="M21" s="27">
        <v>30</v>
      </c>
      <c r="N21" s="26">
        <v>86</v>
      </c>
      <c r="O21" s="27">
        <v>41</v>
      </c>
      <c r="P21" s="26">
        <v>127</v>
      </c>
      <c r="Q21" s="27">
        <v>177</v>
      </c>
      <c r="R21" s="3"/>
    </row>
    <row r="22" spans="1:26" s="4" customFormat="1" ht="18" customHeight="1" x14ac:dyDescent="0.2">
      <c r="A22" s="16" t="s">
        <v>10</v>
      </c>
      <c r="B22" s="26">
        <f t="shared" si="0"/>
        <v>1690</v>
      </c>
      <c r="C22" s="27">
        <f t="shared" si="0"/>
        <v>1635</v>
      </c>
      <c r="D22" s="48">
        <v>391</v>
      </c>
      <c r="E22" s="27">
        <v>571</v>
      </c>
      <c r="F22" s="48">
        <v>2</v>
      </c>
      <c r="G22" s="49">
        <v>2</v>
      </c>
      <c r="H22" s="26">
        <v>1109</v>
      </c>
      <c r="I22" s="27">
        <v>896</v>
      </c>
      <c r="J22" s="26">
        <v>1</v>
      </c>
      <c r="K22" s="27">
        <v>5</v>
      </c>
      <c r="L22" s="26">
        <v>35</v>
      </c>
      <c r="M22" s="27">
        <v>29</v>
      </c>
      <c r="N22" s="26">
        <v>76</v>
      </c>
      <c r="O22" s="27">
        <v>28</v>
      </c>
      <c r="P22" s="26">
        <v>76</v>
      </c>
      <c r="Q22" s="27">
        <v>104</v>
      </c>
      <c r="R22" s="3"/>
    </row>
    <row r="23" spans="1:26" s="4" customFormat="1" ht="18" customHeight="1" thickBot="1" x14ac:dyDescent="0.25">
      <c r="A23" s="28" t="s">
        <v>11</v>
      </c>
      <c r="B23" s="26">
        <f t="shared" si="0"/>
        <v>1611</v>
      </c>
      <c r="C23" s="27">
        <f t="shared" si="0"/>
        <v>3371</v>
      </c>
      <c r="D23" s="48">
        <v>513</v>
      </c>
      <c r="E23" s="31">
        <v>508</v>
      </c>
      <c r="F23" s="50">
        <v>1</v>
      </c>
      <c r="G23" s="51">
        <v>2</v>
      </c>
      <c r="H23" s="52">
        <v>854</v>
      </c>
      <c r="I23" s="31">
        <v>2439</v>
      </c>
      <c r="J23" s="53">
        <v>1</v>
      </c>
      <c r="K23" s="54">
        <v>2</v>
      </c>
      <c r="L23" s="52">
        <v>38</v>
      </c>
      <c r="M23" s="31">
        <v>30</v>
      </c>
      <c r="N23" s="53">
        <v>86</v>
      </c>
      <c r="O23" s="54">
        <v>45</v>
      </c>
      <c r="P23" s="52">
        <v>118</v>
      </c>
      <c r="Q23" s="31">
        <v>345</v>
      </c>
      <c r="R23" s="3"/>
    </row>
    <row r="24" spans="1:26" ht="18.75" customHeight="1" thickBot="1" x14ac:dyDescent="0.25">
      <c r="A24" s="34" t="s">
        <v>15</v>
      </c>
      <c r="B24" s="35">
        <f>SUM(B12:B23)</f>
        <v>23328</v>
      </c>
      <c r="C24" s="36">
        <f t="shared" ref="C24:Q24" si="1">SUM(C12:C23)</f>
        <v>19573</v>
      </c>
      <c r="D24" s="37">
        <f t="shared" si="1"/>
        <v>5550</v>
      </c>
      <c r="E24" s="36">
        <f t="shared" si="1"/>
        <v>4322</v>
      </c>
      <c r="F24" s="55">
        <f t="shared" si="1"/>
        <v>29</v>
      </c>
      <c r="G24" s="38">
        <f t="shared" si="1"/>
        <v>19</v>
      </c>
      <c r="H24" s="35">
        <f t="shared" si="1"/>
        <v>14472</v>
      </c>
      <c r="I24" s="36">
        <f t="shared" si="1"/>
        <v>12503</v>
      </c>
      <c r="J24" s="37">
        <f t="shared" si="1"/>
        <v>24</v>
      </c>
      <c r="K24" s="38">
        <f t="shared" si="1"/>
        <v>39</v>
      </c>
      <c r="L24" s="35">
        <f t="shared" si="1"/>
        <v>404</v>
      </c>
      <c r="M24" s="36">
        <f t="shared" si="1"/>
        <v>201</v>
      </c>
      <c r="N24" s="37">
        <f t="shared" si="1"/>
        <v>1017</v>
      </c>
      <c r="O24" s="38">
        <f t="shared" si="1"/>
        <v>584</v>
      </c>
      <c r="P24" s="35">
        <f t="shared" si="1"/>
        <v>1832</v>
      </c>
      <c r="Q24" s="36">
        <f t="shared" si="1"/>
        <v>1905</v>
      </c>
      <c r="R24" s="2"/>
    </row>
    <row r="25" spans="1:26" x14ac:dyDescent="0.2">
      <c r="A25" s="11" t="s">
        <v>16</v>
      </c>
      <c r="R25" s="2"/>
    </row>
    <row r="26" spans="1:26" x14ac:dyDescent="0.2">
      <c r="R26" s="2"/>
    </row>
    <row r="27" spans="1:26" x14ac:dyDescent="0.2">
      <c r="R27" s="2"/>
    </row>
  </sheetData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 differentFirst="1">
    <oddHeader>&amp;L&amp;G</oddHeader>
    <firstHeader>&amp;L&amp;G</first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Z27"/>
  <sheetViews>
    <sheetView zoomScaleNormal="100" workbookViewId="0">
      <selection activeCell="L23" sqref="L23"/>
    </sheetView>
  </sheetViews>
  <sheetFormatPr defaultRowHeight="12.75" x14ac:dyDescent="0.2"/>
  <cols>
    <col min="1" max="1" width="9.7109375" style="11" customWidth="1"/>
    <col min="2" max="5" width="7.85546875" style="11" customWidth="1"/>
    <col min="6" max="6" width="5.7109375" style="11" customWidth="1"/>
    <col min="7" max="7" width="6.5703125" style="11" customWidth="1"/>
    <col min="8" max="16" width="7.85546875" style="11" customWidth="1"/>
    <col min="17" max="17" width="10" style="11" customWidth="1"/>
  </cols>
  <sheetData>
    <row r="2" spans="1:26" s="63" customFormat="1" ht="15" x14ac:dyDescent="0.25">
      <c r="A2" s="64" t="s">
        <v>20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spans="1:26" x14ac:dyDescent="0.2">
      <c r="R3" s="1"/>
    </row>
    <row r="4" spans="1:26" s="63" customFormat="1" ht="15" x14ac:dyDescent="0.25">
      <c r="A4" s="61" t="str">
        <f>UPPER("Število novo registriranih poslovnih subjektov in število izbrisanih poslovnih subjektov po skupinah, v mesecih leta 2014")</f>
        <v>ŠTEVILO NOVO REGISTRIRANIH POSLOVNIH SUBJEKTOV IN ŠTEVILO IZBRISANIH POSLOVNIH SUBJEKTOV PO SKUPINAH, V MESECIH LETA 2014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</row>
    <row r="5" spans="1:26" s="63" customFormat="1" ht="15.75" thickBot="1" x14ac:dyDescent="0.3">
      <c r="A5" s="61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</row>
    <row r="6" spans="1:26" s="63" customFormat="1" ht="14.25" x14ac:dyDescent="0.2">
      <c r="A6" s="79" t="s">
        <v>17</v>
      </c>
      <c r="B6" s="80" t="s">
        <v>15</v>
      </c>
      <c r="C6" s="81"/>
      <c r="D6" s="80" t="s">
        <v>39</v>
      </c>
      <c r="E6" s="82"/>
      <c r="F6" s="80" t="s">
        <v>18</v>
      </c>
      <c r="G6" s="81"/>
      <c r="H6" s="80" t="s">
        <v>40</v>
      </c>
      <c r="I6" s="82"/>
      <c r="J6" s="80" t="s">
        <v>41</v>
      </c>
      <c r="K6" s="82"/>
      <c r="L6" s="80" t="s">
        <v>55</v>
      </c>
      <c r="M6" s="81"/>
      <c r="N6" s="83" t="s">
        <v>14</v>
      </c>
      <c r="O6" s="82"/>
      <c r="P6" s="80" t="s">
        <v>42</v>
      </c>
      <c r="Q6" s="81"/>
    </row>
    <row r="7" spans="1:26" s="63" customFormat="1" ht="14.25" x14ac:dyDescent="0.2">
      <c r="A7" s="84"/>
      <c r="B7" s="85"/>
      <c r="C7" s="86"/>
      <c r="D7" s="87" t="s">
        <v>43</v>
      </c>
      <c r="E7" s="88"/>
      <c r="F7" s="85"/>
      <c r="G7" s="86"/>
      <c r="H7" s="85" t="s">
        <v>44</v>
      </c>
      <c r="I7" s="88"/>
      <c r="J7" s="87" t="s">
        <v>45</v>
      </c>
      <c r="K7" s="88"/>
      <c r="L7" s="85" t="s">
        <v>56</v>
      </c>
      <c r="M7" s="86"/>
      <c r="N7" s="87"/>
      <c r="O7" s="88"/>
      <c r="P7" s="85" t="s">
        <v>47</v>
      </c>
      <c r="Q7" s="86"/>
    </row>
    <row r="8" spans="1:26" x14ac:dyDescent="0.2">
      <c r="A8" s="84"/>
      <c r="B8" s="85"/>
      <c r="C8" s="86"/>
      <c r="D8" s="87"/>
      <c r="E8" s="88"/>
      <c r="F8" s="85"/>
      <c r="G8" s="86"/>
      <c r="H8" s="89" t="s">
        <v>48</v>
      </c>
      <c r="I8" s="88"/>
      <c r="J8" s="87" t="s">
        <v>49</v>
      </c>
      <c r="K8" s="88"/>
      <c r="L8" s="85" t="s">
        <v>46</v>
      </c>
      <c r="M8" s="86"/>
      <c r="N8" s="87"/>
      <c r="O8" s="88"/>
      <c r="P8" s="85" t="s">
        <v>51</v>
      </c>
      <c r="Q8" s="86"/>
      <c r="R8" s="2"/>
    </row>
    <row r="9" spans="1:26" s="66" customFormat="1" ht="13.5" thickBot="1" x14ac:dyDescent="0.25">
      <c r="A9" s="90"/>
      <c r="B9" s="91"/>
      <c r="C9" s="92"/>
      <c r="D9" s="93"/>
      <c r="E9" s="94"/>
      <c r="F9" s="91"/>
      <c r="G9" s="92"/>
      <c r="H9" s="93"/>
      <c r="I9" s="94"/>
      <c r="J9" s="93"/>
      <c r="K9" s="94"/>
      <c r="L9" s="85" t="s">
        <v>50</v>
      </c>
      <c r="M9" s="92"/>
      <c r="N9" s="93"/>
      <c r="O9" s="94"/>
      <c r="P9" s="91" t="s">
        <v>52</v>
      </c>
      <c r="Q9" s="92"/>
      <c r="R9" s="65"/>
    </row>
    <row r="10" spans="1:26" s="66" customFormat="1" ht="13.5" thickBot="1" x14ac:dyDescent="0.25">
      <c r="A10" s="95"/>
      <c r="B10" s="96" t="s">
        <v>12</v>
      </c>
      <c r="C10" s="97" t="s">
        <v>13</v>
      </c>
      <c r="D10" s="96" t="s">
        <v>12</v>
      </c>
      <c r="E10" s="97" t="s">
        <v>13</v>
      </c>
      <c r="F10" s="96" t="s">
        <v>12</v>
      </c>
      <c r="G10" s="97" t="s">
        <v>13</v>
      </c>
      <c r="H10" s="96" t="s">
        <v>12</v>
      </c>
      <c r="I10" s="97" t="s">
        <v>13</v>
      </c>
      <c r="J10" s="96" t="s">
        <v>12</v>
      </c>
      <c r="K10" s="97" t="s">
        <v>13</v>
      </c>
      <c r="L10" s="96" t="s">
        <v>12</v>
      </c>
      <c r="M10" s="97" t="s">
        <v>13</v>
      </c>
      <c r="N10" s="96" t="s">
        <v>12</v>
      </c>
      <c r="O10" s="97" t="s">
        <v>13</v>
      </c>
      <c r="P10" s="96" t="s">
        <v>12</v>
      </c>
      <c r="Q10" s="97" t="s">
        <v>13</v>
      </c>
      <c r="R10" s="65"/>
    </row>
    <row r="11" spans="1:26" s="66" customFormat="1" ht="12.75" customHeight="1" thickBot="1" x14ac:dyDescent="0.25">
      <c r="A11" s="67">
        <v>1</v>
      </c>
      <c r="B11" s="68" t="s">
        <v>30</v>
      </c>
      <c r="C11" s="69" t="s">
        <v>31</v>
      </c>
      <c r="D11" s="70">
        <v>4</v>
      </c>
      <c r="E11" s="69">
        <v>5</v>
      </c>
      <c r="F11" s="72">
        <v>6</v>
      </c>
      <c r="G11" s="69">
        <v>7</v>
      </c>
      <c r="H11" s="68">
        <v>8</v>
      </c>
      <c r="I11" s="69">
        <v>9</v>
      </c>
      <c r="J11" s="70">
        <v>10</v>
      </c>
      <c r="K11" s="71">
        <v>11</v>
      </c>
      <c r="L11" s="68">
        <v>12</v>
      </c>
      <c r="M11" s="69">
        <v>13</v>
      </c>
      <c r="N11" s="70">
        <v>14</v>
      </c>
      <c r="O11" s="71">
        <v>15</v>
      </c>
      <c r="P11" s="68">
        <v>16</v>
      </c>
      <c r="Q11" s="69">
        <v>17</v>
      </c>
      <c r="R11" s="65"/>
    </row>
    <row r="12" spans="1:26" s="4" customFormat="1" ht="18" customHeight="1" x14ac:dyDescent="0.2">
      <c r="A12" s="10" t="s">
        <v>0</v>
      </c>
      <c r="B12" s="12">
        <f t="shared" ref="B12:C23" si="0">SUM(D12,F12,H12,J12,L12,N12,P12)</f>
        <v>2194</v>
      </c>
      <c r="C12" s="13">
        <f t="shared" si="0"/>
        <v>1592</v>
      </c>
      <c r="D12" s="14">
        <v>628</v>
      </c>
      <c r="E12" s="13">
        <v>396</v>
      </c>
      <c r="F12" s="14">
        <v>0</v>
      </c>
      <c r="G12" s="45">
        <v>0</v>
      </c>
      <c r="H12" s="12">
        <v>1281</v>
      </c>
      <c r="I12" s="13">
        <v>1007</v>
      </c>
      <c r="J12" s="14">
        <v>8</v>
      </c>
      <c r="K12" s="15">
        <v>0</v>
      </c>
      <c r="L12" s="12">
        <v>29</v>
      </c>
      <c r="M12" s="13">
        <v>16</v>
      </c>
      <c r="N12" s="14">
        <v>76</v>
      </c>
      <c r="O12" s="15">
        <v>46</v>
      </c>
      <c r="P12" s="12">
        <v>172</v>
      </c>
      <c r="Q12" s="13">
        <v>127</v>
      </c>
      <c r="R12" s="3"/>
    </row>
    <row r="13" spans="1:26" s="4" customFormat="1" ht="18" customHeight="1" x14ac:dyDescent="0.2">
      <c r="A13" s="16" t="s">
        <v>1</v>
      </c>
      <c r="B13" s="17">
        <f t="shared" si="0"/>
        <v>1875</v>
      </c>
      <c r="C13" s="18">
        <f t="shared" si="0"/>
        <v>1315</v>
      </c>
      <c r="D13" s="19">
        <v>558</v>
      </c>
      <c r="E13" s="22">
        <v>278</v>
      </c>
      <c r="F13" s="19">
        <v>2</v>
      </c>
      <c r="G13" s="46">
        <v>1</v>
      </c>
      <c r="H13" s="17">
        <v>1073</v>
      </c>
      <c r="I13" s="22">
        <v>880</v>
      </c>
      <c r="J13" s="19">
        <v>12</v>
      </c>
      <c r="K13" s="20">
        <v>1</v>
      </c>
      <c r="L13" s="21">
        <v>37</v>
      </c>
      <c r="M13" s="22">
        <v>20</v>
      </c>
      <c r="N13" s="19">
        <v>104</v>
      </c>
      <c r="O13" s="20">
        <v>47</v>
      </c>
      <c r="P13" s="21">
        <v>89</v>
      </c>
      <c r="Q13" s="22">
        <v>88</v>
      </c>
      <c r="R13" s="3"/>
    </row>
    <row r="14" spans="1:26" s="4" customFormat="1" ht="18" customHeight="1" x14ac:dyDescent="0.2">
      <c r="A14" s="16" t="s">
        <v>2</v>
      </c>
      <c r="B14" s="17">
        <f t="shared" si="0"/>
        <v>2188</v>
      </c>
      <c r="C14" s="18">
        <f t="shared" si="0"/>
        <v>1785</v>
      </c>
      <c r="D14" s="19">
        <v>585</v>
      </c>
      <c r="E14" s="22">
        <v>344</v>
      </c>
      <c r="F14" s="19">
        <v>4</v>
      </c>
      <c r="G14" s="46">
        <v>1</v>
      </c>
      <c r="H14" s="17">
        <v>1290</v>
      </c>
      <c r="I14" s="18">
        <v>1241</v>
      </c>
      <c r="J14" s="19">
        <v>5</v>
      </c>
      <c r="K14" s="20">
        <v>0</v>
      </c>
      <c r="L14" s="21">
        <v>49</v>
      </c>
      <c r="M14" s="22">
        <v>24</v>
      </c>
      <c r="N14" s="19">
        <v>109</v>
      </c>
      <c r="O14" s="20">
        <v>51</v>
      </c>
      <c r="P14" s="21">
        <v>146</v>
      </c>
      <c r="Q14" s="22">
        <v>124</v>
      </c>
      <c r="R14" s="5"/>
      <c r="S14" s="5"/>
      <c r="T14" s="5"/>
      <c r="U14" s="5"/>
      <c r="V14" s="5"/>
      <c r="W14" s="5"/>
      <c r="X14" s="5"/>
      <c r="Y14" s="5"/>
      <c r="Z14" s="5"/>
    </row>
    <row r="15" spans="1:26" s="4" customFormat="1" ht="18" customHeight="1" x14ac:dyDescent="0.2">
      <c r="A15" s="16" t="s">
        <v>3</v>
      </c>
      <c r="B15" s="17">
        <f t="shared" si="0"/>
        <v>2100</v>
      </c>
      <c r="C15" s="18">
        <f t="shared" si="0"/>
        <v>1418</v>
      </c>
      <c r="D15" s="19">
        <v>534</v>
      </c>
      <c r="E15" s="22">
        <v>290</v>
      </c>
      <c r="F15" s="19">
        <v>1</v>
      </c>
      <c r="G15" s="46">
        <v>1</v>
      </c>
      <c r="H15" s="17">
        <v>1293</v>
      </c>
      <c r="I15" s="18">
        <v>898</v>
      </c>
      <c r="J15" s="19">
        <v>5</v>
      </c>
      <c r="K15" s="20">
        <v>10</v>
      </c>
      <c r="L15" s="21">
        <v>33</v>
      </c>
      <c r="M15" s="22">
        <v>11</v>
      </c>
      <c r="N15" s="19">
        <v>88</v>
      </c>
      <c r="O15" s="20">
        <v>52</v>
      </c>
      <c r="P15" s="21">
        <v>146</v>
      </c>
      <c r="Q15" s="22">
        <v>156</v>
      </c>
      <c r="R15" s="5"/>
      <c r="S15" s="5"/>
      <c r="T15" s="5"/>
      <c r="U15" s="5"/>
      <c r="V15" s="5"/>
      <c r="W15" s="5"/>
      <c r="X15" s="5"/>
      <c r="Y15" s="5"/>
      <c r="Z15" s="5"/>
    </row>
    <row r="16" spans="1:26" s="4" customFormat="1" ht="18" customHeight="1" x14ac:dyDescent="0.2">
      <c r="A16" s="16" t="s">
        <v>4</v>
      </c>
      <c r="B16" s="17">
        <f t="shared" si="0"/>
        <v>1914</v>
      </c>
      <c r="C16" s="18">
        <f t="shared" si="0"/>
        <v>1532</v>
      </c>
      <c r="D16" s="19">
        <v>542</v>
      </c>
      <c r="E16" s="22">
        <v>285</v>
      </c>
      <c r="F16" s="19">
        <v>10</v>
      </c>
      <c r="G16" s="46">
        <v>0</v>
      </c>
      <c r="H16" s="17">
        <v>1074</v>
      </c>
      <c r="I16" s="18">
        <v>1003</v>
      </c>
      <c r="J16" s="19">
        <v>6</v>
      </c>
      <c r="K16" s="20">
        <v>2</v>
      </c>
      <c r="L16" s="21">
        <v>46</v>
      </c>
      <c r="M16" s="22">
        <v>22</v>
      </c>
      <c r="N16" s="19">
        <v>84</v>
      </c>
      <c r="O16" s="20">
        <v>66</v>
      </c>
      <c r="P16" s="21">
        <v>152</v>
      </c>
      <c r="Q16" s="22">
        <v>154</v>
      </c>
      <c r="R16" s="5"/>
      <c r="S16" s="5"/>
      <c r="T16" s="5"/>
      <c r="U16" s="5"/>
      <c r="V16" s="5"/>
      <c r="W16" s="5"/>
      <c r="X16" s="5"/>
      <c r="Y16" s="5"/>
      <c r="Z16" s="5"/>
    </row>
    <row r="17" spans="1:26" s="4" customFormat="1" ht="18" customHeight="1" x14ac:dyDescent="0.2">
      <c r="A17" s="16" t="s">
        <v>5</v>
      </c>
      <c r="B17" s="12">
        <f t="shared" si="0"/>
        <v>1770</v>
      </c>
      <c r="C17" s="13">
        <f t="shared" si="0"/>
        <v>1471</v>
      </c>
      <c r="D17" s="19">
        <v>444</v>
      </c>
      <c r="E17" s="22">
        <v>297</v>
      </c>
      <c r="F17" s="19">
        <v>2</v>
      </c>
      <c r="G17" s="46">
        <v>5</v>
      </c>
      <c r="H17" s="17">
        <v>983</v>
      </c>
      <c r="I17" s="18">
        <v>1000</v>
      </c>
      <c r="J17" s="19">
        <v>1</v>
      </c>
      <c r="K17" s="20">
        <v>1</v>
      </c>
      <c r="L17" s="21">
        <v>38</v>
      </c>
      <c r="M17" s="22">
        <v>24</v>
      </c>
      <c r="N17" s="19">
        <v>88</v>
      </c>
      <c r="O17" s="20">
        <v>31</v>
      </c>
      <c r="P17" s="21">
        <v>214</v>
      </c>
      <c r="Q17" s="22">
        <v>113</v>
      </c>
      <c r="R17" s="5"/>
      <c r="S17" s="5"/>
      <c r="T17" s="5"/>
      <c r="U17" s="5"/>
      <c r="V17" s="5"/>
      <c r="W17" s="5"/>
      <c r="X17" s="5"/>
      <c r="Y17" s="5"/>
      <c r="Z17" s="5"/>
    </row>
    <row r="18" spans="1:26" s="4" customFormat="1" ht="18" customHeight="1" x14ac:dyDescent="0.2">
      <c r="A18" s="16" t="s">
        <v>6</v>
      </c>
      <c r="B18" s="12">
        <f t="shared" si="0"/>
        <v>1752</v>
      </c>
      <c r="C18" s="13">
        <f t="shared" si="0"/>
        <v>1202</v>
      </c>
      <c r="D18" s="23">
        <v>494</v>
      </c>
      <c r="E18" s="18">
        <v>179</v>
      </c>
      <c r="F18" s="23">
        <v>4</v>
      </c>
      <c r="G18" s="47">
        <v>5</v>
      </c>
      <c r="H18" s="17">
        <v>817</v>
      </c>
      <c r="I18" s="18">
        <v>857</v>
      </c>
      <c r="J18" s="23">
        <v>2</v>
      </c>
      <c r="K18" s="24">
        <v>0</v>
      </c>
      <c r="L18" s="17">
        <v>44</v>
      </c>
      <c r="M18" s="18">
        <v>9</v>
      </c>
      <c r="N18" s="23">
        <v>73</v>
      </c>
      <c r="O18" s="24">
        <v>45</v>
      </c>
      <c r="P18" s="17">
        <v>318</v>
      </c>
      <c r="Q18" s="18">
        <v>107</v>
      </c>
      <c r="R18" s="5"/>
      <c r="S18" s="5"/>
      <c r="T18" s="5"/>
      <c r="U18" s="5"/>
      <c r="V18" s="5"/>
      <c r="W18" s="5"/>
      <c r="X18" s="5"/>
      <c r="Y18" s="5"/>
      <c r="Z18" s="5"/>
    </row>
    <row r="19" spans="1:26" s="4" customFormat="1" ht="18" customHeight="1" x14ac:dyDescent="0.2">
      <c r="A19" s="16" t="s">
        <v>7</v>
      </c>
      <c r="B19" s="17">
        <f t="shared" si="0"/>
        <v>1438</v>
      </c>
      <c r="C19" s="18">
        <f t="shared" si="0"/>
        <v>1091</v>
      </c>
      <c r="D19" s="23">
        <v>389</v>
      </c>
      <c r="E19" s="18">
        <v>116</v>
      </c>
      <c r="F19" s="23">
        <v>0</v>
      </c>
      <c r="G19" s="47">
        <v>0</v>
      </c>
      <c r="H19" s="17">
        <v>847</v>
      </c>
      <c r="I19" s="18">
        <v>753</v>
      </c>
      <c r="J19" s="23">
        <v>0</v>
      </c>
      <c r="K19" s="24">
        <v>0</v>
      </c>
      <c r="L19" s="17">
        <v>21</v>
      </c>
      <c r="M19" s="18">
        <v>7</v>
      </c>
      <c r="N19" s="23">
        <v>59</v>
      </c>
      <c r="O19" s="24">
        <v>41</v>
      </c>
      <c r="P19" s="17">
        <v>122</v>
      </c>
      <c r="Q19" s="18">
        <v>174</v>
      </c>
      <c r="R19" s="3"/>
    </row>
    <row r="20" spans="1:26" s="4" customFormat="1" ht="18" customHeight="1" x14ac:dyDescent="0.2">
      <c r="A20" s="16" t="s">
        <v>8</v>
      </c>
      <c r="B20" s="17">
        <f t="shared" si="0"/>
        <v>2319</v>
      </c>
      <c r="C20" s="18">
        <f t="shared" si="0"/>
        <v>1516</v>
      </c>
      <c r="D20" s="23">
        <v>572</v>
      </c>
      <c r="E20" s="25">
        <v>382</v>
      </c>
      <c r="F20" s="23">
        <v>3</v>
      </c>
      <c r="G20" s="47">
        <v>4</v>
      </c>
      <c r="H20" s="26">
        <v>1491</v>
      </c>
      <c r="I20" s="27">
        <v>762</v>
      </c>
      <c r="J20" s="24">
        <v>6</v>
      </c>
      <c r="K20" s="18">
        <v>3</v>
      </c>
      <c r="L20" s="17">
        <v>41</v>
      </c>
      <c r="M20" s="25">
        <v>10</v>
      </c>
      <c r="N20" s="17">
        <v>87</v>
      </c>
      <c r="O20" s="25">
        <v>46</v>
      </c>
      <c r="P20" s="17">
        <v>119</v>
      </c>
      <c r="Q20" s="25">
        <v>309</v>
      </c>
      <c r="R20" s="3"/>
    </row>
    <row r="21" spans="1:26" s="4" customFormat="1" ht="18" customHeight="1" x14ac:dyDescent="0.2">
      <c r="A21" s="16" t="s">
        <v>9</v>
      </c>
      <c r="B21" s="17">
        <f t="shared" si="0"/>
        <v>2476</v>
      </c>
      <c r="C21" s="25">
        <f t="shared" si="0"/>
        <v>1452</v>
      </c>
      <c r="D21" s="48">
        <v>579</v>
      </c>
      <c r="E21" s="27">
        <v>430</v>
      </c>
      <c r="F21" s="48">
        <v>6</v>
      </c>
      <c r="G21" s="49">
        <v>5</v>
      </c>
      <c r="H21" s="26">
        <v>1643</v>
      </c>
      <c r="I21" s="27">
        <v>817</v>
      </c>
      <c r="J21" s="26">
        <v>2</v>
      </c>
      <c r="K21" s="27">
        <v>0</v>
      </c>
      <c r="L21" s="26">
        <v>30</v>
      </c>
      <c r="M21" s="27">
        <v>8</v>
      </c>
      <c r="N21" s="26">
        <v>121</v>
      </c>
      <c r="O21" s="27">
        <v>52</v>
      </c>
      <c r="P21" s="26">
        <v>95</v>
      </c>
      <c r="Q21" s="27">
        <v>140</v>
      </c>
      <c r="R21" s="3"/>
    </row>
    <row r="22" spans="1:26" s="4" customFormat="1" ht="18" customHeight="1" x14ac:dyDescent="0.2">
      <c r="A22" s="16" t="s">
        <v>10</v>
      </c>
      <c r="B22" s="26">
        <f t="shared" si="0"/>
        <v>1780</v>
      </c>
      <c r="C22" s="27">
        <f t="shared" si="0"/>
        <v>1512</v>
      </c>
      <c r="D22" s="48">
        <v>511</v>
      </c>
      <c r="E22" s="27">
        <v>502</v>
      </c>
      <c r="F22" s="48">
        <v>4</v>
      </c>
      <c r="G22" s="49">
        <v>2</v>
      </c>
      <c r="H22" s="26">
        <v>1072</v>
      </c>
      <c r="I22" s="27">
        <v>836</v>
      </c>
      <c r="J22" s="26">
        <v>1</v>
      </c>
      <c r="K22" s="27">
        <v>0</v>
      </c>
      <c r="L22" s="26">
        <v>31</v>
      </c>
      <c r="M22" s="27">
        <v>21</v>
      </c>
      <c r="N22" s="26">
        <v>80</v>
      </c>
      <c r="O22" s="27">
        <v>46</v>
      </c>
      <c r="P22" s="26">
        <v>81</v>
      </c>
      <c r="Q22" s="27">
        <v>105</v>
      </c>
      <c r="R22" s="3"/>
    </row>
    <row r="23" spans="1:26" s="4" customFormat="1" ht="18" customHeight="1" thickBot="1" x14ac:dyDescent="0.25">
      <c r="A23" s="28" t="s">
        <v>11</v>
      </c>
      <c r="B23" s="26">
        <f t="shared" si="0"/>
        <v>1518</v>
      </c>
      <c r="C23" s="27">
        <f t="shared" si="0"/>
        <v>2031</v>
      </c>
      <c r="D23" s="48">
        <v>475</v>
      </c>
      <c r="E23" s="31">
        <v>406</v>
      </c>
      <c r="F23" s="50">
        <v>1</v>
      </c>
      <c r="G23" s="51">
        <v>2</v>
      </c>
      <c r="H23" s="52">
        <v>794</v>
      </c>
      <c r="I23" s="31">
        <v>1364</v>
      </c>
      <c r="J23" s="53">
        <v>2</v>
      </c>
      <c r="K23" s="54">
        <v>0</v>
      </c>
      <c r="L23" s="52">
        <v>36</v>
      </c>
      <c r="M23" s="31">
        <v>23</v>
      </c>
      <c r="N23" s="53">
        <v>92</v>
      </c>
      <c r="O23" s="54">
        <v>62</v>
      </c>
      <c r="P23" s="52">
        <v>118</v>
      </c>
      <c r="Q23" s="31">
        <v>174</v>
      </c>
      <c r="R23" s="3"/>
    </row>
    <row r="24" spans="1:26" ht="18.75" customHeight="1" thickBot="1" x14ac:dyDescent="0.25">
      <c r="A24" s="34" t="s">
        <v>15</v>
      </c>
      <c r="B24" s="35">
        <f>SUM(B12:B23)</f>
        <v>23324</v>
      </c>
      <c r="C24" s="36">
        <f t="shared" ref="C24:Q24" si="1">SUM(C12:C23)</f>
        <v>17917</v>
      </c>
      <c r="D24" s="37">
        <f t="shared" si="1"/>
        <v>6311</v>
      </c>
      <c r="E24" s="36">
        <f t="shared" si="1"/>
        <v>3905</v>
      </c>
      <c r="F24" s="55">
        <f t="shared" si="1"/>
        <v>37</v>
      </c>
      <c r="G24" s="38">
        <f t="shared" si="1"/>
        <v>26</v>
      </c>
      <c r="H24" s="35">
        <f t="shared" si="1"/>
        <v>13658</v>
      </c>
      <c r="I24" s="36">
        <f t="shared" si="1"/>
        <v>11418</v>
      </c>
      <c r="J24" s="37">
        <f t="shared" si="1"/>
        <v>50</v>
      </c>
      <c r="K24" s="38">
        <f t="shared" si="1"/>
        <v>17</v>
      </c>
      <c r="L24" s="35">
        <f t="shared" si="1"/>
        <v>435</v>
      </c>
      <c r="M24" s="36">
        <f t="shared" si="1"/>
        <v>195</v>
      </c>
      <c r="N24" s="37">
        <f t="shared" si="1"/>
        <v>1061</v>
      </c>
      <c r="O24" s="38">
        <f t="shared" si="1"/>
        <v>585</v>
      </c>
      <c r="P24" s="35">
        <f t="shared" si="1"/>
        <v>1772</v>
      </c>
      <c r="Q24" s="36">
        <f t="shared" si="1"/>
        <v>1771</v>
      </c>
      <c r="R24" s="2"/>
    </row>
    <row r="25" spans="1:26" x14ac:dyDescent="0.2">
      <c r="A25" s="11" t="s">
        <v>16</v>
      </c>
      <c r="R25" s="2"/>
    </row>
    <row r="26" spans="1:26" x14ac:dyDescent="0.2">
      <c r="R26" s="2"/>
    </row>
    <row r="27" spans="1:26" x14ac:dyDescent="0.2">
      <c r="R27" s="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 differentFirst="1">
    <oddHeader>&amp;L&amp;G</oddHeader>
    <firstHeader>&amp;L&amp;G</first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Z27"/>
  <sheetViews>
    <sheetView zoomScaleNormal="100" workbookViewId="0">
      <selection activeCell="L23" sqref="L23"/>
    </sheetView>
  </sheetViews>
  <sheetFormatPr defaultRowHeight="12.75" x14ac:dyDescent="0.2"/>
  <cols>
    <col min="1" max="1" width="9.7109375" style="11" customWidth="1"/>
    <col min="2" max="5" width="7.85546875" style="11" customWidth="1"/>
    <col min="6" max="6" width="5.7109375" style="11" customWidth="1"/>
    <col min="7" max="7" width="6.5703125" style="11" customWidth="1"/>
    <col min="8" max="16" width="7.85546875" style="11" customWidth="1"/>
    <col min="17" max="17" width="10" style="11" customWidth="1"/>
  </cols>
  <sheetData>
    <row r="2" spans="1:26" s="63" customFormat="1" ht="15" x14ac:dyDescent="0.25">
      <c r="A2" s="64" t="s">
        <v>21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spans="1:26" x14ac:dyDescent="0.2">
      <c r="R3" s="1"/>
    </row>
    <row r="4" spans="1:26" s="63" customFormat="1" ht="15" x14ac:dyDescent="0.25">
      <c r="A4" s="61" t="str">
        <f>UPPER("Število novo registriranih poslovnih subjektov in število izbrisanih poslovnih subjektov po skupinah, v mesecih leta 2013")</f>
        <v>ŠTEVILO NOVO REGISTRIRANIH POSLOVNIH SUBJEKTOV IN ŠTEVILO IZBRISANIH POSLOVNIH SUBJEKTOV PO SKUPINAH, V MESECIH LETA 2013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</row>
    <row r="5" spans="1:26" s="63" customFormat="1" ht="15.75" thickBot="1" x14ac:dyDescent="0.3">
      <c r="A5" s="61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</row>
    <row r="6" spans="1:26" s="63" customFormat="1" ht="14.25" x14ac:dyDescent="0.2">
      <c r="A6" s="79" t="s">
        <v>17</v>
      </c>
      <c r="B6" s="80" t="s">
        <v>15</v>
      </c>
      <c r="C6" s="81"/>
      <c r="D6" s="80" t="s">
        <v>39</v>
      </c>
      <c r="E6" s="82"/>
      <c r="F6" s="80" t="s">
        <v>18</v>
      </c>
      <c r="G6" s="81"/>
      <c r="H6" s="80" t="s">
        <v>40</v>
      </c>
      <c r="I6" s="82"/>
      <c r="J6" s="80" t="s">
        <v>41</v>
      </c>
      <c r="K6" s="82"/>
      <c r="L6" s="80" t="s">
        <v>55</v>
      </c>
      <c r="M6" s="81"/>
      <c r="N6" s="83" t="s">
        <v>14</v>
      </c>
      <c r="O6" s="82"/>
      <c r="P6" s="80" t="s">
        <v>42</v>
      </c>
      <c r="Q6" s="81"/>
    </row>
    <row r="7" spans="1:26" s="63" customFormat="1" ht="14.25" x14ac:dyDescent="0.2">
      <c r="A7" s="84"/>
      <c r="B7" s="85"/>
      <c r="C7" s="86"/>
      <c r="D7" s="87" t="s">
        <v>43</v>
      </c>
      <c r="E7" s="88"/>
      <c r="F7" s="85"/>
      <c r="G7" s="86"/>
      <c r="H7" s="85" t="s">
        <v>44</v>
      </c>
      <c r="I7" s="88"/>
      <c r="J7" s="87" t="s">
        <v>45</v>
      </c>
      <c r="K7" s="88"/>
      <c r="L7" s="85" t="s">
        <v>56</v>
      </c>
      <c r="M7" s="86"/>
      <c r="N7" s="87"/>
      <c r="O7" s="88"/>
      <c r="P7" s="85" t="s">
        <v>47</v>
      </c>
      <c r="Q7" s="86"/>
    </row>
    <row r="8" spans="1:26" x14ac:dyDescent="0.2">
      <c r="A8" s="84"/>
      <c r="B8" s="85"/>
      <c r="C8" s="86"/>
      <c r="D8" s="87"/>
      <c r="E8" s="88"/>
      <c r="F8" s="85"/>
      <c r="G8" s="86"/>
      <c r="H8" s="89" t="s">
        <v>48</v>
      </c>
      <c r="I8" s="88"/>
      <c r="J8" s="87" t="s">
        <v>49</v>
      </c>
      <c r="K8" s="88"/>
      <c r="L8" s="85" t="s">
        <v>46</v>
      </c>
      <c r="M8" s="86"/>
      <c r="N8" s="87"/>
      <c r="O8" s="88"/>
      <c r="P8" s="85" t="s">
        <v>51</v>
      </c>
      <c r="Q8" s="86"/>
      <c r="R8" s="2"/>
    </row>
    <row r="9" spans="1:26" s="66" customFormat="1" ht="13.5" thickBot="1" x14ac:dyDescent="0.25">
      <c r="A9" s="90"/>
      <c r="B9" s="91"/>
      <c r="C9" s="92"/>
      <c r="D9" s="93"/>
      <c r="E9" s="94"/>
      <c r="F9" s="91"/>
      <c r="G9" s="92"/>
      <c r="H9" s="93"/>
      <c r="I9" s="94"/>
      <c r="J9" s="93"/>
      <c r="K9" s="94"/>
      <c r="L9" s="85" t="s">
        <v>50</v>
      </c>
      <c r="M9" s="92"/>
      <c r="N9" s="93"/>
      <c r="O9" s="94"/>
      <c r="P9" s="91" t="s">
        <v>52</v>
      </c>
      <c r="Q9" s="92"/>
      <c r="R9" s="65"/>
    </row>
    <row r="10" spans="1:26" s="66" customFormat="1" ht="13.5" thickBot="1" x14ac:dyDescent="0.25">
      <c r="A10" s="95"/>
      <c r="B10" s="96" t="s">
        <v>12</v>
      </c>
      <c r="C10" s="97" t="s">
        <v>13</v>
      </c>
      <c r="D10" s="96" t="s">
        <v>12</v>
      </c>
      <c r="E10" s="97" t="s">
        <v>13</v>
      </c>
      <c r="F10" s="96" t="s">
        <v>12</v>
      </c>
      <c r="G10" s="97" t="s">
        <v>13</v>
      </c>
      <c r="H10" s="96" t="s">
        <v>12</v>
      </c>
      <c r="I10" s="97" t="s">
        <v>13</v>
      </c>
      <c r="J10" s="96" t="s">
        <v>12</v>
      </c>
      <c r="K10" s="97" t="s">
        <v>13</v>
      </c>
      <c r="L10" s="96" t="s">
        <v>12</v>
      </c>
      <c r="M10" s="97" t="s">
        <v>13</v>
      </c>
      <c r="N10" s="96" t="s">
        <v>12</v>
      </c>
      <c r="O10" s="97" t="s">
        <v>13</v>
      </c>
      <c r="P10" s="96" t="s">
        <v>12</v>
      </c>
      <c r="Q10" s="97" t="s">
        <v>13</v>
      </c>
      <c r="R10" s="65"/>
    </row>
    <row r="11" spans="1:26" s="66" customFormat="1" ht="12.75" customHeight="1" thickBot="1" x14ac:dyDescent="0.25">
      <c r="A11" s="67">
        <v>1</v>
      </c>
      <c r="B11" s="68" t="s">
        <v>30</v>
      </c>
      <c r="C11" s="69" t="s">
        <v>31</v>
      </c>
      <c r="D11" s="70">
        <v>4</v>
      </c>
      <c r="E11" s="69">
        <v>5</v>
      </c>
      <c r="F11" s="72">
        <v>6</v>
      </c>
      <c r="G11" s="69">
        <v>7</v>
      </c>
      <c r="H11" s="68">
        <v>8</v>
      </c>
      <c r="I11" s="69">
        <v>9</v>
      </c>
      <c r="J11" s="70">
        <v>10</v>
      </c>
      <c r="K11" s="71">
        <v>11</v>
      </c>
      <c r="L11" s="68">
        <v>12</v>
      </c>
      <c r="M11" s="69">
        <v>13</v>
      </c>
      <c r="N11" s="70">
        <v>14</v>
      </c>
      <c r="O11" s="71">
        <v>15</v>
      </c>
      <c r="P11" s="68">
        <v>16</v>
      </c>
      <c r="Q11" s="69">
        <v>17</v>
      </c>
      <c r="R11" s="65"/>
    </row>
    <row r="12" spans="1:26" s="4" customFormat="1" ht="18" customHeight="1" x14ac:dyDescent="0.2">
      <c r="A12" s="10" t="s">
        <v>0</v>
      </c>
      <c r="B12" s="12">
        <f t="shared" ref="B12:C23" si="0">SUM(D12,F12,H12,J12,L12,N12,P12)</f>
        <v>2405</v>
      </c>
      <c r="C12" s="13">
        <f t="shared" si="0"/>
        <v>1540</v>
      </c>
      <c r="D12" s="12">
        <v>684</v>
      </c>
      <c r="E12" s="13">
        <v>296</v>
      </c>
      <c r="F12" s="14">
        <v>2</v>
      </c>
      <c r="G12" s="45">
        <v>5</v>
      </c>
      <c r="H12" s="12">
        <v>1467</v>
      </c>
      <c r="I12" s="13">
        <v>940</v>
      </c>
      <c r="J12" s="14">
        <v>8</v>
      </c>
      <c r="K12" s="15">
        <v>13</v>
      </c>
      <c r="L12" s="12">
        <v>35</v>
      </c>
      <c r="M12" s="13">
        <v>49</v>
      </c>
      <c r="N12" s="14">
        <v>87</v>
      </c>
      <c r="O12" s="15">
        <v>49</v>
      </c>
      <c r="P12" s="12">
        <v>122</v>
      </c>
      <c r="Q12" s="13">
        <v>188</v>
      </c>
      <c r="R12" s="3"/>
    </row>
    <row r="13" spans="1:26" s="4" customFormat="1" ht="18" customHeight="1" x14ac:dyDescent="0.2">
      <c r="A13" s="16" t="s">
        <v>1</v>
      </c>
      <c r="B13" s="12">
        <f t="shared" si="0"/>
        <v>1915</v>
      </c>
      <c r="C13" s="13">
        <f t="shared" si="0"/>
        <v>1410</v>
      </c>
      <c r="D13" s="21">
        <v>620</v>
      </c>
      <c r="E13" s="22">
        <v>316</v>
      </c>
      <c r="F13" s="19">
        <v>1</v>
      </c>
      <c r="G13" s="46">
        <v>2</v>
      </c>
      <c r="H13" s="17">
        <v>1058</v>
      </c>
      <c r="I13" s="22">
        <v>838</v>
      </c>
      <c r="J13" s="19">
        <v>0</v>
      </c>
      <c r="K13" s="20">
        <v>9</v>
      </c>
      <c r="L13" s="21">
        <v>35</v>
      </c>
      <c r="M13" s="22">
        <v>19</v>
      </c>
      <c r="N13" s="19">
        <v>92</v>
      </c>
      <c r="O13" s="20">
        <v>58</v>
      </c>
      <c r="P13" s="21">
        <v>109</v>
      </c>
      <c r="Q13" s="22">
        <v>168</v>
      </c>
      <c r="R13" s="3"/>
    </row>
    <row r="14" spans="1:26" s="4" customFormat="1" ht="18" customHeight="1" x14ac:dyDescent="0.2">
      <c r="A14" s="16" t="s">
        <v>2</v>
      </c>
      <c r="B14" s="12">
        <f t="shared" si="0"/>
        <v>2083</v>
      </c>
      <c r="C14" s="13">
        <f t="shared" si="0"/>
        <v>1268</v>
      </c>
      <c r="D14" s="21">
        <v>619</v>
      </c>
      <c r="E14" s="22">
        <v>309</v>
      </c>
      <c r="F14" s="19">
        <v>1</v>
      </c>
      <c r="G14" s="46">
        <v>1</v>
      </c>
      <c r="H14" s="17">
        <v>1191</v>
      </c>
      <c r="I14" s="18">
        <v>725</v>
      </c>
      <c r="J14" s="19">
        <v>1</v>
      </c>
      <c r="K14" s="20">
        <v>3</v>
      </c>
      <c r="L14" s="21">
        <v>29</v>
      </c>
      <c r="M14" s="22">
        <v>19</v>
      </c>
      <c r="N14" s="19">
        <v>111</v>
      </c>
      <c r="O14" s="20">
        <v>91</v>
      </c>
      <c r="P14" s="21">
        <v>131</v>
      </c>
      <c r="Q14" s="22">
        <v>120</v>
      </c>
      <c r="R14" s="5"/>
      <c r="S14" s="5"/>
      <c r="T14" s="5"/>
      <c r="U14" s="5"/>
      <c r="V14" s="5"/>
      <c r="W14" s="5"/>
      <c r="X14" s="5"/>
      <c r="Y14" s="5"/>
      <c r="Z14" s="5"/>
    </row>
    <row r="15" spans="1:26" s="4" customFormat="1" ht="18" customHeight="1" x14ac:dyDescent="0.2">
      <c r="A15" s="16" t="s">
        <v>3</v>
      </c>
      <c r="B15" s="12">
        <f t="shared" si="0"/>
        <v>2227</v>
      </c>
      <c r="C15" s="13">
        <f t="shared" si="0"/>
        <v>1548</v>
      </c>
      <c r="D15" s="21">
        <v>598</v>
      </c>
      <c r="E15" s="22">
        <v>200</v>
      </c>
      <c r="F15" s="19">
        <v>2</v>
      </c>
      <c r="G15" s="46">
        <v>2</v>
      </c>
      <c r="H15" s="17">
        <v>1366</v>
      </c>
      <c r="I15" s="18">
        <v>1140</v>
      </c>
      <c r="J15" s="19">
        <v>1</v>
      </c>
      <c r="K15" s="20">
        <v>3</v>
      </c>
      <c r="L15" s="21">
        <v>30</v>
      </c>
      <c r="M15" s="22">
        <v>10</v>
      </c>
      <c r="N15" s="19">
        <v>103</v>
      </c>
      <c r="O15" s="20">
        <v>71</v>
      </c>
      <c r="P15" s="21">
        <v>127</v>
      </c>
      <c r="Q15" s="22">
        <v>122</v>
      </c>
      <c r="R15" s="5"/>
      <c r="S15" s="5"/>
      <c r="T15" s="5"/>
      <c r="U15" s="5"/>
      <c r="V15" s="5"/>
      <c r="W15" s="5"/>
      <c r="X15" s="5"/>
      <c r="Y15" s="5"/>
      <c r="Z15" s="5"/>
    </row>
    <row r="16" spans="1:26" s="4" customFormat="1" ht="18" customHeight="1" x14ac:dyDescent="0.2">
      <c r="A16" s="16" t="s">
        <v>4</v>
      </c>
      <c r="B16" s="12">
        <f t="shared" si="0"/>
        <v>1663</v>
      </c>
      <c r="C16" s="13">
        <f t="shared" si="0"/>
        <v>1241</v>
      </c>
      <c r="D16" s="21">
        <v>466</v>
      </c>
      <c r="E16" s="22">
        <v>209</v>
      </c>
      <c r="F16" s="19">
        <v>1</v>
      </c>
      <c r="G16" s="46">
        <v>0</v>
      </c>
      <c r="H16" s="17">
        <v>946</v>
      </c>
      <c r="I16" s="18">
        <v>859</v>
      </c>
      <c r="J16" s="19">
        <v>3</v>
      </c>
      <c r="K16" s="20">
        <v>0</v>
      </c>
      <c r="L16" s="21">
        <v>31</v>
      </c>
      <c r="M16" s="22">
        <v>12</v>
      </c>
      <c r="N16" s="19">
        <v>91</v>
      </c>
      <c r="O16" s="20">
        <v>52</v>
      </c>
      <c r="P16" s="21">
        <v>125</v>
      </c>
      <c r="Q16" s="22">
        <v>109</v>
      </c>
      <c r="R16" s="5"/>
      <c r="S16" s="5"/>
      <c r="T16" s="5"/>
      <c r="U16" s="5"/>
      <c r="V16" s="5"/>
      <c r="W16" s="5"/>
      <c r="X16" s="5"/>
      <c r="Y16" s="5"/>
      <c r="Z16" s="5"/>
    </row>
    <row r="17" spans="1:26" s="4" customFormat="1" ht="18" customHeight="1" x14ac:dyDescent="0.2">
      <c r="A17" s="16" t="s">
        <v>5</v>
      </c>
      <c r="B17" s="12">
        <f t="shared" si="0"/>
        <v>1368</v>
      </c>
      <c r="C17" s="13">
        <f t="shared" si="0"/>
        <v>1455</v>
      </c>
      <c r="D17" s="21">
        <v>324</v>
      </c>
      <c r="E17" s="22">
        <v>214</v>
      </c>
      <c r="F17" s="19">
        <v>3</v>
      </c>
      <c r="G17" s="46">
        <v>1</v>
      </c>
      <c r="H17" s="17">
        <v>752</v>
      </c>
      <c r="I17" s="18">
        <v>1096</v>
      </c>
      <c r="J17" s="19">
        <v>0</v>
      </c>
      <c r="K17" s="20">
        <v>0</v>
      </c>
      <c r="L17" s="21">
        <v>28</v>
      </c>
      <c r="M17" s="22">
        <v>17</v>
      </c>
      <c r="N17" s="19">
        <v>56</v>
      </c>
      <c r="O17" s="20">
        <v>34</v>
      </c>
      <c r="P17" s="21">
        <v>205</v>
      </c>
      <c r="Q17" s="22">
        <v>93</v>
      </c>
      <c r="R17" s="5"/>
      <c r="S17" s="5"/>
      <c r="T17" s="5"/>
      <c r="U17" s="5"/>
      <c r="V17" s="5"/>
      <c r="W17" s="5"/>
      <c r="X17" s="5"/>
      <c r="Y17" s="5"/>
      <c r="Z17" s="5"/>
    </row>
    <row r="18" spans="1:26" s="4" customFormat="1" ht="18" customHeight="1" x14ac:dyDescent="0.2">
      <c r="A18" s="16" t="s">
        <v>6</v>
      </c>
      <c r="B18" s="12">
        <f t="shared" si="0"/>
        <v>2304</v>
      </c>
      <c r="C18" s="13">
        <f t="shared" si="0"/>
        <v>1164</v>
      </c>
      <c r="D18" s="17">
        <v>510</v>
      </c>
      <c r="E18" s="18">
        <v>205</v>
      </c>
      <c r="F18" s="23">
        <v>4</v>
      </c>
      <c r="G18" s="47">
        <v>1</v>
      </c>
      <c r="H18" s="17">
        <v>1392</v>
      </c>
      <c r="I18" s="18">
        <v>835</v>
      </c>
      <c r="J18" s="23">
        <v>2</v>
      </c>
      <c r="K18" s="24">
        <v>1</v>
      </c>
      <c r="L18" s="17">
        <v>22</v>
      </c>
      <c r="M18" s="18">
        <v>21</v>
      </c>
      <c r="N18" s="23">
        <v>69</v>
      </c>
      <c r="O18" s="24">
        <v>40</v>
      </c>
      <c r="P18" s="17">
        <v>305</v>
      </c>
      <c r="Q18" s="18">
        <v>61</v>
      </c>
      <c r="R18" s="5"/>
      <c r="S18" s="5"/>
      <c r="T18" s="5"/>
      <c r="U18" s="5"/>
      <c r="V18" s="5"/>
      <c r="W18" s="5"/>
      <c r="X18" s="5"/>
      <c r="Y18" s="5"/>
      <c r="Z18" s="5"/>
    </row>
    <row r="19" spans="1:26" s="4" customFormat="1" ht="18" customHeight="1" x14ac:dyDescent="0.2">
      <c r="A19" s="16" t="s">
        <v>7</v>
      </c>
      <c r="B19" s="17">
        <f t="shared" si="0"/>
        <v>1332</v>
      </c>
      <c r="C19" s="18">
        <f t="shared" si="0"/>
        <v>1027</v>
      </c>
      <c r="D19" s="17">
        <v>372</v>
      </c>
      <c r="E19" s="18">
        <v>109</v>
      </c>
      <c r="F19" s="23">
        <v>1</v>
      </c>
      <c r="G19" s="47">
        <v>1</v>
      </c>
      <c r="H19" s="17">
        <v>764</v>
      </c>
      <c r="I19" s="18">
        <v>717</v>
      </c>
      <c r="J19" s="23">
        <v>0</v>
      </c>
      <c r="K19" s="24">
        <v>6</v>
      </c>
      <c r="L19" s="17">
        <v>22</v>
      </c>
      <c r="M19" s="18">
        <v>3</v>
      </c>
      <c r="N19" s="23">
        <v>52</v>
      </c>
      <c r="O19" s="24">
        <v>31</v>
      </c>
      <c r="P19" s="17">
        <v>121</v>
      </c>
      <c r="Q19" s="18">
        <v>160</v>
      </c>
      <c r="R19" s="3"/>
    </row>
    <row r="20" spans="1:26" s="4" customFormat="1" ht="18" customHeight="1" x14ac:dyDescent="0.2">
      <c r="A20" s="16" t="s">
        <v>8</v>
      </c>
      <c r="B20" s="17">
        <f t="shared" si="0"/>
        <v>2126</v>
      </c>
      <c r="C20" s="18">
        <f t="shared" si="0"/>
        <v>1424</v>
      </c>
      <c r="D20" s="17">
        <v>532</v>
      </c>
      <c r="E20" s="25">
        <v>312</v>
      </c>
      <c r="F20" s="23">
        <v>1</v>
      </c>
      <c r="G20" s="47">
        <v>1</v>
      </c>
      <c r="H20" s="26">
        <v>1336</v>
      </c>
      <c r="I20" s="27">
        <v>817</v>
      </c>
      <c r="J20" s="24">
        <v>1</v>
      </c>
      <c r="K20" s="18">
        <v>1</v>
      </c>
      <c r="L20" s="17">
        <v>36</v>
      </c>
      <c r="M20" s="25">
        <v>12</v>
      </c>
      <c r="N20" s="17">
        <v>63</v>
      </c>
      <c r="O20" s="25">
        <v>29</v>
      </c>
      <c r="P20" s="17">
        <v>157</v>
      </c>
      <c r="Q20" s="25">
        <v>252</v>
      </c>
      <c r="R20" s="3"/>
    </row>
    <row r="21" spans="1:26" s="4" customFormat="1" ht="18" customHeight="1" x14ac:dyDescent="0.2">
      <c r="A21" s="16" t="s">
        <v>9</v>
      </c>
      <c r="B21" s="17">
        <f t="shared" si="0"/>
        <v>2526</v>
      </c>
      <c r="C21" s="25">
        <f t="shared" si="0"/>
        <v>1641</v>
      </c>
      <c r="D21" s="26">
        <v>505</v>
      </c>
      <c r="E21" s="27">
        <v>476</v>
      </c>
      <c r="F21" s="48">
        <v>5</v>
      </c>
      <c r="G21" s="49">
        <v>2</v>
      </c>
      <c r="H21" s="26">
        <v>1799</v>
      </c>
      <c r="I21" s="27">
        <v>998</v>
      </c>
      <c r="J21" s="26">
        <v>2</v>
      </c>
      <c r="K21" s="27">
        <v>0</v>
      </c>
      <c r="L21" s="26">
        <v>28</v>
      </c>
      <c r="M21" s="27">
        <v>14</v>
      </c>
      <c r="N21" s="26">
        <v>75</v>
      </c>
      <c r="O21" s="27">
        <v>37</v>
      </c>
      <c r="P21" s="26">
        <v>112</v>
      </c>
      <c r="Q21" s="27">
        <v>114</v>
      </c>
      <c r="R21" s="3"/>
    </row>
    <row r="22" spans="1:26" s="4" customFormat="1" ht="18" customHeight="1" x14ac:dyDescent="0.2">
      <c r="A22" s="16" t="s">
        <v>10</v>
      </c>
      <c r="B22" s="26">
        <f t="shared" si="0"/>
        <v>2085</v>
      </c>
      <c r="C22" s="27">
        <f t="shared" si="0"/>
        <v>1530</v>
      </c>
      <c r="D22" s="26">
        <v>479</v>
      </c>
      <c r="E22" s="27">
        <v>459</v>
      </c>
      <c r="F22" s="48">
        <v>1</v>
      </c>
      <c r="G22" s="49">
        <v>1</v>
      </c>
      <c r="H22" s="26">
        <v>1385</v>
      </c>
      <c r="I22" s="27">
        <v>944</v>
      </c>
      <c r="J22" s="26">
        <v>1</v>
      </c>
      <c r="K22" s="27">
        <v>1</v>
      </c>
      <c r="L22" s="26">
        <v>25</v>
      </c>
      <c r="M22" s="27">
        <v>9</v>
      </c>
      <c r="N22" s="26">
        <v>76</v>
      </c>
      <c r="O22" s="27">
        <v>24</v>
      </c>
      <c r="P22" s="26">
        <v>118</v>
      </c>
      <c r="Q22" s="27">
        <v>92</v>
      </c>
      <c r="R22" s="3"/>
    </row>
    <row r="23" spans="1:26" s="4" customFormat="1" ht="18" customHeight="1" thickBot="1" x14ac:dyDescent="0.25">
      <c r="A23" s="28" t="s">
        <v>11</v>
      </c>
      <c r="B23" s="26">
        <f t="shared" si="0"/>
        <v>1786</v>
      </c>
      <c r="C23" s="27">
        <f t="shared" si="0"/>
        <v>2482</v>
      </c>
      <c r="D23" s="26">
        <v>466</v>
      </c>
      <c r="E23" s="31">
        <v>485</v>
      </c>
      <c r="F23" s="50">
        <v>1</v>
      </c>
      <c r="G23" s="51">
        <v>0</v>
      </c>
      <c r="H23" s="52">
        <v>1092</v>
      </c>
      <c r="I23" s="31">
        <v>1769</v>
      </c>
      <c r="J23" s="53">
        <v>0</v>
      </c>
      <c r="K23" s="54">
        <v>3</v>
      </c>
      <c r="L23" s="52">
        <v>41</v>
      </c>
      <c r="M23" s="31">
        <v>30</v>
      </c>
      <c r="N23" s="53">
        <v>74</v>
      </c>
      <c r="O23" s="54">
        <v>43</v>
      </c>
      <c r="P23" s="52">
        <v>112</v>
      </c>
      <c r="Q23" s="31">
        <v>152</v>
      </c>
      <c r="R23" s="3"/>
    </row>
    <row r="24" spans="1:26" ht="18.75" customHeight="1" thickBot="1" x14ac:dyDescent="0.25">
      <c r="A24" s="34" t="s">
        <v>15</v>
      </c>
      <c r="B24" s="35">
        <f>SUM(B12:B23)</f>
        <v>23820</v>
      </c>
      <c r="C24" s="36">
        <f t="shared" ref="C24:Q24" si="1">SUM(C12:C23)</f>
        <v>17730</v>
      </c>
      <c r="D24" s="35">
        <f t="shared" si="1"/>
        <v>6175</v>
      </c>
      <c r="E24" s="36">
        <f t="shared" si="1"/>
        <v>3590</v>
      </c>
      <c r="F24" s="55">
        <f t="shared" si="1"/>
        <v>23</v>
      </c>
      <c r="G24" s="38">
        <f t="shared" si="1"/>
        <v>17</v>
      </c>
      <c r="H24" s="35">
        <f t="shared" si="1"/>
        <v>14548</v>
      </c>
      <c r="I24" s="36">
        <f t="shared" si="1"/>
        <v>11678</v>
      </c>
      <c r="J24" s="37">
        <f t="shared" si="1"/>
        <v>19</v>
      </c>
      <c r="K24" s="38">
        <f t="shared" si="1"/>
        <v>40</v>
      </c>
      <c r="L24" s="35">
        <f t="shared" si="1"/>
        <v>362</v>
      </c>
      <c r="M24" s="36">
        <f t="shared" si="1"/>
        <v>215</v>
      </c>
      <c r="N24" s="37">
        <f t="shared" si="1"/>
        <v>949</v>
      </c>
      <c r="O24" s="38">
        <f t="shared" si="1"/>
        <v>559</v>
      </c>
      <c r="P24" s="35">
        <f t="shared" si="1"/>
        <v>1744</v>
      </c>
      <c r="Q24" s="36">
        <f t="shared" si="1"/>
        <v>1631</v>
      </c>
      <c r="R24" s="2"/>
    </row>
    <row r="25" spans="1:26" x14ac:dyDescent="0.2">
      <c r="A25" s="11" t="s">
        <v>16</v>
      </c>
      <c r="R25" s="2"/>
    </row>
    <row r="26" spans="1:26" x14ac:dyDescent="0.2">
      <c r="R26" s="2"/>
    </row>
    <row r="27" spans="1:26" x14ac:dyDescent="0.2">
      <c r="R27" s="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 differentFirst="1">
    <oddHeader>&amp;L&amp;G</oddHeader>
    <firstHeader>&amp;L&amp;G</first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V26"/>
  <sheetViews>
    <sheetView zoomScaleNormal="100" workbookViewId="0">
      <selection activeCell="L17" sqref="L17"/>
    </sheetView>
  </sheetViews>
  <sheetFormatPr defaultRowHeight="12.75" x14ac:dyDescent="0.2"/>
  <cols>
    <col min="1" max="1" width="9.7109375" style="11" customWidth="1"/>
    <col min="2" max="14" width="7.85546875" style="11" customWidth="1"/>
    <col min="15" max="15" width="9.5703125" style="11" customWidth="1"/>
  </cols>
  <sheetData>
    <row r="2" spans="1:22" s="63" customFormat="1" ht="15" x14ac:dyDescent="0.25">
      <c r="A2" s="64" t="s">
        <v>22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4" spans="1:22" s="63" customFormat="1" ht="15" x14ac:dyDescent="0.25">
      <c r="A4" s="61" t="str">
        <f>UPPER("Število novo registriranih poslovnih subjektov in število izbrisanih poslovnih subjektov po skupinah, v mesecih leta 2012")</f>
        <v>ŠTEVILO NOVO REGISTRIRANIH POSLOVNIH SUBJEKTOV IN ŠTEVILO IZBRISANIH POSLOVNIH SUBJEKTOV PO SKUPINAH, V MESECIH LETA 2012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22" s="63" customFormat="1" ht="15.75" thickBot="1" x14ac:dyDescent="0.3">
      <c r="A5" s="61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</row>
    <row r="6" spans="1:22" s="63" customFormat="1" ht="14.25" x14ac:dyDescent="0.2">
      <c r="A6" s="79" t="s">
        <v>17</v>
      </c>
      <c r="B6" s="80" t="s">
        <v>15</v>
      </c>
      <c r="C6" s="81"/>
      <c r="D6" s="80" t="s">
        <v>39</v>
      </c>
      <c r="E6" s="82"/>
      <c r="F6" s="80" t="s">
        <v>40</v>
      </c>
      <c r="G6" s="81"/>
      <c r="H6" s="80" t="s">
        <v>41</v>
      </c>
      <c r="I6" s="82"/>
      <c r="J6" s="80" t="s">
        <v>55</v>
      </c>
      <c r="K6" s="82"/>
      <c r="L6" s="83" t="s">
        <v>14</v>
      </c>
      <c r="M6" s="81"/>
      <c r="N6" s="80" t="s">
        <v>42</v>
      </c>
      <c r="O6" s="82"/>
    </row>
    <row r="7" spans="1:22" s="63" customFormat="1" ht="14.25" x14ac:dyDescent="0.2">
      <c r="A7" s="84"/>
      <c r="B7" s="85"/>
      <c r="C7" s="86"/>
      <c r="D7" s="87" t="s">
        <v>53</v>
      </c>
      <c r="E7" s="88"/>
      <c r="F7" s="85" t="s">
        <v>44</v>
      </c>
      <c r="G7" s="86"/>
      <c r="H7" s="87" t="s">
        <v>45</v>
      </c>
      <c r="I7" s="88"/>
      <c r="J7" s="85" t="s">
        <v>56</v>
      </c>
      <c r="K7" s="88"/>
      <c r="L7" s="85"/>
      <c r="M7" s="86"/>
      <c r="N7" s="85" t="s">
        <v>47</v>
      </c>
      <c r="O7" s="88"/>
    </row>
    <row r="8" spans="1:22" x14ac:dyDescent="0.2">
      <c r="A8" s="84"/>
      <c r="B8" s="85"/>
      <c r="C8" s="86"/>
      <c r="D8" s="87" t="s">
        <v>54</v>
      </c>
      <c r="E8" s="88"/>
      <c r="F8" s="89" t="s">
        <v>48</v>
      </c>
      <c r="G8" s="86"/>
      <c r="H8" s="87" t="s">
        <v>49</v>
      </c>
      <c r="I8" s="88"/>
      <c r="J8" s="85" t="s">
        <v>46</v>
      </c>
      <c r="K8" s="88"/>
      <c r="L8" s="85"/>
      <c r="M8" s="86"/>
      <c r="N8" s="85" t="s">
        <v>51</v>
      </c>
      <c r="O8" s="88"/>
    </row>
    <row r="9" spans="1:22" s="66" customFormat="1" ht="13.5" thickBot="1" x14ac:dyDescent="0.25">
      <c r="A9" s="90"/>
      <c r="B9" s="85"/>
      <c r="C9" s="86"/>
      <c r="D9" s="87"/>
      <c r="E9" s="88"/>
      <c r="F9" s="85"/>
      <c r="G9" s="86"/>
      <c r="H9" s="87"/>
      <c r="I9" s="88"/>
      <c r="J9" s="85" t="s">
        <v>50</v>
      </c>
      <c r="K9" s="88"/>
      <c r="L9" s="85"/>
      <c r="M9" s="86"/>
      <c r="N9" s="85" t="s">
        <v>52</v>
      </c>
      <c r="O9" s="88"/>
    </row>
    <row r="10" spans="1:22" s="66" customFormat="1" ht="13.5" thickBot="1" x14ac:dyDescent="0.25">
      <c r="A10" s="95"/>
      <c r="B10" s="96" t="s">
        <v>12</v>
      </c>
      <c r="C10" s="97" t="s">
        <v>13</v>
      </c>
      <c r="D10" s="96" t="s">
        <v>12</v>
      </c>
      <c r="E10" s="97" t="s">
        <v>13</v>
      </c>
      <c r="F10" s="96" t="s">
        <v>12</v>
      </c>
      <c r="G10" s="97" t="s">
        <v>13</v>
      </c>
      <c r="H10" s="96" t="s">
        <v>12</v>
      </c>
      <c r="I10" s="97" t="s">
        <v>13</v>
      </c>
      <c r="J10" s="96" t="s">
        <v>12</v>
      </c>
      <c r="K10" s="97" t="s">
        <v>13</v>
      </c>
      <c r="L10" s="96" t="s">
        <v>12</v>
      </c>
      <c r="M10" s="97" t="s">
        <v>13</v>
      </c>
      <c r="N10" s="96" t="s">
        <v>12</v>
      </c>
      <c r="O10" s="97" t="s">
        <v>13</v>
      </c>
    </row>
    <row r="11" spans="1:22" s="66" customFormat="1" ht="12.75" customHeight="1" thickBot="1" x14ac:dyDescent="0.25">
      <c r="A11" s="67">
        <v>1</v>
      </c>
      <c r="B11" s="68" t="s">
        <v>30</v>
      </c>
      <c r="C11" s="69" t="s">
        <v>31</v>
      </c>
      <c r="D11" s="70">
        <v>4</v>
      </c>
      <c r="E11" s="69">
        <v>5</v>
      </c>
      <c r="F11" s="68">
        <v>8</v>
      </c>
      <c r="G11" s="69">
        <v>9</v>
      </c>
      <c r="H11" s="70">
        <v>10</v>
      </c>
      <c r="I11" s="71">
        <v>11</v>
      </c>
      <c r="J11" s="68">
        <v>12</v>
      </c>
      <c r="K11" s="69">
        <v>13</v>
      </c>
      <c r="L11" s="70">
        <v>14</v>
      </c>
      <c r="M11" s="71">
        <v>15</v>
      </c>
      <c r="N11" s="68">
        <v>16</v>
      </c>
      <c r="O11" s="69">
        <v>17</v>
      </c>
    </row>
    <row r="12" spans="1:22" s="4" customFormat="1" ht="18" customHeight="1" x14ac:dyDescent="0.2">
      <c r="A12" s="10" t="s">
        <v>0</v>
      </c>
      <c r="B12" s="41">
        <f>SUM(D12,F12,H12,J12,L12,N12)</f>
        <v>2410</v>
      </c>
      <c r="C12" s="42">
        <f>SUM(E12,G12,I12,K12,M12,O12)</f>
        <v>2066</v>
      </c>
      <c r="D12" s="14">
        <v>527</v>
      </c>
      <c r="E12" s="15">
        <v>280</v>
      </c>
      <c r="F12" s="12">
        <v>1626</v>
      </c>
      <c r="G12" s="13">
        <v>1567</v>
      </c>
      <c r="H12" s="14">
        <v>4</v>
      </c>
      <c r="I12" s="15">
        <v>2</v>
      </c>
      <c r="J12" s="12">
        <v>28</v>
      </c>
      <c r="K12" s="13">
        <v>15</v>
      </c>
      <c r="L12" s="14">
        <v>84</v>
      </c>
      <c r="M12" s="15">
        <v>43</v>
      </c>
      <c r="N12" s="12">
        <v>141</v>
      </c>
      <c r="O12" s="13">
        <v>159</v>
      </c>
    </row>
    <row r="13" spans="1:22" s="4" customFormat="1" ht="18" customHeight="1" x14ac:dyDescent="0.2">
      <c r="A13" s="16" t="s">
        <v>1</v>
      </c>
      <c r="B13" s="12">
        <f t="shared" ref="B13:B23" si="0">SUM(D13,F13,H13,J13,L13,N13)</f>
        <v>1725</v>
      </c>
      <c r="C13" s="13">
        <f t="shared" ref="C13:C23" si="1">SUM(E13,G13,I13,K13,M13,O13)</f>
        <v>1324</v>
      </c>
      <c r="D13" s="19">
        <v>506</v>
      </c>
      <c r="E13" s="20">
        <v>294</v>
      </c>
      <c r="F13" s="17">
        <v>953</v>
      </c>
      <c r="G13" s="22">
        <v>840</v>
      </c>
      <c r="H13" s="19">
        <v>0</v>
      </c>
      <c r="I13" s="20">
        <v>1</v>
      </c>
      <c r="J13" s="21">
        <v>25</v>
      </c>
      <c r="K13" s="22">
        <v>15</v>
      </c>
      <c r="L13" s="19">
        <v>85</v>
      </c>
      <c r="M13" s="20">
        <v>76</v>
      </c>
      <c r="N13" s="21">
        <v>156</v>
      </c>
      <c r="O13" s="22">
        <v>98</v>
      </c>
    </row>
    <row r="14" spans="1:22" s="4" customFormat="1" ht="18" customHeight="1" x14ac:dyDescent="0.2">
      <c r="A14" s="16" t="s">
        <v>2</v>
      </c>
      <c r="B14" s="12">
        <f t="shared" si="0"/>
        <v>1903</v>
      </c>
      <c r="C14" s="13">
        <f t="shared" si="1"/>
        <v>1353</v>
      </c>
      <c r="D14" s="19">
        <v>593</v>
      </c>
      <c r="E14" s="20">
        <v>338</v>
      </c>
      <c r="F14" s="17">
        <v>1014</v>
      </c>
      <c r="G14" s="18">
        <v>842</v>
      </c>
      <c r="H14" s="19">
        <v>7</v>
      </c>
      <c r="I14" s="20">
        <v>2</v>
      </c>
      <c r="J14" s="21">
        <v>45</v>
      </c>
      <c r="K14" s="22">
        <v>43</v>
      </c>
      <c r="L14" s="19">
        <v>97</v>
      </c>
      <c r="M14" s="20">
        <v>74</v>
      </c>
      <c r="N14" s="21">
        <v>147</v>
      </c>
      <c r="O14" s="22">
        <v>54</v>
      </c>
      <c r="P14" s="5"/>
      <c r="Q14" s="5"/>
      <c r="R14" s="5"/>
      <c r="S14" s="5"/>
      <c r="T14" s="5"/>
      <c r="U14" s="5"/>
      <c r="V14" s="5"/>
    </row>
    <row r="15" spans="1:22" s="4" customFormat="1" ht="18" customHeight="1" x14ac:dyDescent="0.2">
      <c r="A15" s="16" t="s">
        <v>3</v>
      </c>
      <c r="B15" s="12">
        <f t="shared" si="0"/>
        <v>1630</v>
      </c>
      <c r="C15" s="13">
        <f t="shared" si="1"/>
        <v>1489</v>
      </c>
      <c r="D15" s="19">
        <v>509</v>
      </c>
      <c r="E15" s="20">
        <v>333</v>
      </c>
      <c r="F15" s="17">
        <v>863</v>
      </c>
      <c r="G15" s="18">
        <v>995</v>
      </c>
      <c r="H15" s="19">
        <v>1</v>
      </c>
      <c r="I15" s="20">
        <v>0</v>
      </c>
      <c r="J15" s="21">
        <v>40</v>
      </c>
      <c r="K15" s="22">
        <v>34</v>
      </c>
      <c r="L15" s="19">
        <v>73</v>
      </c>
      <c r="M15" s="20">
        <v>46</v>
      </c>
      <c r="N15" s="21">
        <v>144</v>
      </c>
      <c r="O15" s="22">
        <v>81</v>
      </c>
      <c r="P15" s="5"/>
      <c r="Q15" s="5"/>
      <c r="R15" s="5"/>
      <c r="S15" s="5"/>
      <c r="T15" s="5"/>
      <c r="U15" s="5"/>
      <c r="V15" s="5"/>
    </row>
    <row r="16" spans="1:22" s="4" customFormat="1" ht="18" customHeight="1" x14ac:dyDescent="0.2">
      <c r="A16" s="16" t="s">
        <v>4</v>
      </c>
      <c r="B16" s="12">
        <f t="shared" si="0"/>
        <v>1591</v>
      </c>
      <c r="C16" s="13">
        <f t="shared" si="1"/>
        <v>1458</v>
      </c>
      <c r="D16" s="19">
        <v>554</v>
      </c>
      <c r="E16" s="20">
        <v>287</v>
      </c>
      <c r="F16" s="17">
        <v>779</v>
      </c>
      <c r="G16" s="18">
        <v>952</v>
      </c>
      <c r="H16" s="19">
        <v>2</v>
      </c>
      <c r="I16" s="20">
        <v>3</v>
      </c>
      <c r="J16" s="21">
        <v>32</v>
      </c>
      <c r="K16" s="22">
        <v>14</v>
      </c>
      <c r="L16" s="19">
        <v>83</v>
      </c>
      <c r="M16" s="20">
        <v>82</v>
      </c>
      <c r="N16" s="21">
        <v>141</v>
      </c>
      <c r="O16" s="22">
        <v>120</v>
      </c>
      <c r="P16" s="5"/>
      <c r="Q16" s="5"/>
      <c r="R16" s="5"/>
      <c r="S16" s="5"/>
      <c r="T16" s="5"/>
      <c r="U16" s="5"/>
      <c r="V16" s="5"/>
    </row>
    <row r="17" spans="1:22" s="4" customFormat="1" ht="18" customHeight="1" x14ac:dyDescent="0.2">
      <c r="A17" s="16" t="s">
        <v>5</v>
      </c>
      <c r="B17" s="12">
        <f t="shared" si="0"/>
        <v>1537</v>
      </c>
      <c r="C17" s="13">
        <f t="shared" si="1"/>
        <v>1250</v>
      </c>
      <c r="D17" s="19">
        <v>467</v>
      </c>
      <c r="E17" s="20">
        <v>175</v>
      </c>
      <c r="F17" s="17">
        <v>734</v>
      </c>
      <c r="G17" s="18">
        <v>893</v>
      </c>
      <c r="H17" s="19">
        <v>0</v>
      </c>
      <c r="I17" s="20">
        <v>0</v>
      </c>
      <c r="J17" s="21">
        <v>28</v>
      </c>
      <c r="K17" s="22">
        <v>14</v>
      </c>
      <c r="L17" s="19">
        <v>94</v>
      </c>
      <c r="M17" s="20">
        <v>50</v>
      </c>
      <c r="N17" s="21">
        <v>214</v>
      </c>
      <c r="O17" s="22">
        <v>118</v>
      </c>
      <c r="P17" s="5"/>
      <c r="Q17" s="5"/>
      <c r="R17" s="5"/>
      <c r="S17" s="5"/>
      <c r="T17" s="5"/>
      <c r="U17" s="5"/>
      <c r="V17" s="5"/>
    </row>
    <row r="18" spans="1:22" s="4" customFormat="1" ht="18" customHeight="1" x14ac:dyDescent="0.2">
      <c r="A18" s="16" t="s">
        <v>6</v>
      </c>
      <c r="B18" s="12">
        <f t="shared" si="0"/>
        <v>1386</v>
      </c>
      <c r="C18" s="13">
        <f t="shared" si="1"/>
        <v>1458</v>
      </c>
      <c r="D18" s="23">
        <v>508</v>
      </c>
      <c r="E18" s="24">
        <v>147</v>
      </c>
      <c r="F18" s="17">
        <v>578</v>
      </c>
      <c r="G18" s="18">
        <v>1150</v>
      </c>
      <c r="H18" s="23">
        <v>0</v>
      </c>
      <c r="I18" s="24">
        <v>0</v>
      </c>
      <c r="J18" s="17">
        <v>23</v>
      </c>
      <c r="K18" s="18">
        <v>7</v>
      </c>
      <c r="L18" s="23">
        <v>56</v>
      </c>
      <c r="M18" s="24">
        <v>34</v>
      </c>
      <c r="N18" s="17">
        <v>221</v>
      </c>
      <c r="O18" s="18">
        <v>120</v>
      </c>
      <c r="P18" s="5"/>
      <c r="Q18" s="5"/>
      <c r="R18" s="5"/>
      <c r="S18" s="5"/>
      <c r="T18" s="5"/>
      <c r="U18" s="5"/>
      <c r="V18" s="5"/>
    </row>
    <row r="19" spans="1:22" s="4" customFormat="1" ht="18" customHeight="1" x14ac:dyDescent="0.2">
      <c r="A19" s="16" t="s">
        <v>7</v>
      </c>
      <c r="B19" s="12">
        <f t="shared" si="0"/>
        <v>1351</v>
      </c>
      <c r="C19" s="13">
        <f t="shared" si="1"/>
        <v>1286</v>
      </c>
      <c r="D19" s="23">
        <v>480</v>
      </c>
      <c r="E19" s="24">
        <v>85</v>
      </c>
      <c r="F19" s="17">
        <v>676</v>
      </c>
      <c r="G19" s="18">
        <v>1000</v>
      </c>
      <c r="H19" s="23">
        <v>0</v>
      </c>
      <c r="I19" s="24">
        <v>3</v>
      </c>
      <c r="J19" s="17">
        <v>26</v>
      </c>
      <c r="K19" s="18">
        <v>7</v>
      </c>
      <c r="L19" s="23">
        <v>65</v>
      </c>
      <c r="M19" s="24">
        <v>48</v>
      </c>
      <c r="N19" s="17">
        <v>104</v>
      </c>
      <c r="O19" s="18">
        <v>143</v>
      </c>
    </row>
    <row r="20" spans="1:22" s="4" customFormat="1" ht="18" customHeight="1" x14ac:dyDescent="0.2">
      <c r="A20" s="16" t="s">
        <v>8</v>
      </c>
      <c r="B20" s="12">
        <f t="shared" si="0"/>
        <v>2038</v>
      </c>
      <c r="C20" s="13">
        <f t="shared" si="1"/>
        <v>1135</v>
      </c>
      <c r="D20" s="17">
        <v>531</v>
      </c>
      <c r="E20" s="25">
        <v>250</v>
      </c>
      <c r="F20" s="26">
        <v>1260</v>
      </c>
      <c r="G20" s="27">
        <v>652</v>
      </c>
      <c r="H20" s="24">
        <v>2</v>
      </c>
      <c r="I20" s="18">
        <v>6</v>
      </c>
      <c r="J20" s="17">
        <v>28</v>
      </c>
      <c r="K20" s="25">
        <v>13</v>
      </c>
      <c r="L20" s="17">
        <v>66</v>
      </c>
      <c r="M20" s="25">
        <v>38</v>
      </c>
      <c r="N20" s="17">
        <v>151</v>
      </c>
      <c r="O20" s="25">
        <v>176</v>
      </c>
    </row>
    <row r="21" spans="1:22" s="4" customFormat="1" ht="18" customHeight="1" x14ac:dyDescent="0.2">
      <c r="A21" s="16" t="s">
        <v>9</v>
      </c>
      <c r="B21" s="12">
        <f t="shared" si="0"/>
        <v>2212</v>
      </c>
      <c r="C21" s="13">
        <f t="shared" si="1"/>
        <v>1902</v>
      </c>
      <c r="D21" s="26">
        <v>614</v>
      </c>
      <c r="E21" s="27">
        <v>545</v>
      </c>
      <c r="F21" s="26">
        <v>1334</v>
      </c>
      <c r="G21" s="27">
        <v>1073</v>
      </c>
      <c r="H21" s="26">
        <v>0</v>
      </c>
      <c r="I21" s="27">
        <v>0</v>
      </c>
      <c r="J21" s="26">
        <v>29</v>
      </c>
      <c r="K21" s="27">
        <v>16</v>
      </c>
      <c r="L21" s="26">
        <v>103</v>
      </c>
      <c r="M21" s="27">
        <v>39</v>
      </c>
      <c r="N21" s="26">
        <v>132</v>
      </c>
      <c r="O21" s="27">
        <v>229</v>
      </c>
    </row>
    <row r="22" spans="1:22" s="4" customFormat="1" ht="18" customHeight="1" x14ac:dyDescent="0.2">
      <c r="A22" s="16" t="s">
        <v>10</v>
      </c>
      <c r="B22" s="12">
        <f t="shared" si="0"/>
        <v>1723</v>
      </c>
      <c r="C22" s="13">
        <f t="shared" si="1"/>
        <v>1843</v>
      </c>
      <c r="D22" s="26">
        <v>537</v>
      </c>
      <c r="E22" s="27">
        <v>469</v>
      </c>
      <c r="F22" s="26">
        <v>975</v>
      </c>
      <c r="G22" s="27">
        <f>1160+47</f>
        <v>1207</v>
      </c>
      <c r="H22" s="26">
        <v>0</v>
      </c>
      <c r="I22" s="27">
        <v>9</v>
      </c>
      <c r="J22" s="26">
        <v>29</v>
      </c>
      <c r="K22" s="27">
        <v>8</v>
      </c>
      <c r="L22" s="26">
        <v>71</v>
      </c>
      <c r="M22" s="27">
        <v>48</v>
      </c>
      <c r="N22" s="26">
        <v>111</v>
      </c>
      <c r="O22" s="27">
        <v>102</v>
      </c>
    </row>
    <row r="23" spans="1:22" s="4" customFormat="1" ht="18" customHeight="1" thickBot="1" x14ac:dyDescent="0.25">
      <c r="A23" s="28" t="s">
        <v>11</v>
      </c>
      <c r="B23" s="43">
        <f t="shared" si="0"/>
        <v>1265</v>
      </c>
      <c r="C23" s="44">
        <f t="shared" si="1"/>
        <v>2397</v>
      </c>
      <c r="D23" s="26">
        <v>463</v>
      </c>
      <c r="E23" s="29">
        <v>432</v>
      </c>
      <c r="F23" s="30">
        <v>583</v>
      </c>
      <c r="G23" s="31">
        <v>1736</v>
      </c>
      <c r="H23" s="32">
        <v>3</v>
      </c>
      <c r="I23" s="29">
        <v>7</v>
      </c>
      <c r="J23" s="30">
        <v>32</v>
      </c>
      <c r="K23" s="33">
        <v>28</v>
      </c>
      <c r="L23" s="32">
        <v>83</v>
      </c>
      <c r="M23" s="29">
        <v>42</v>
      </c>
      <c r="N23" s="30">
        <v>101</v>
      </c>
      <c r="O23" s="33">
        <v>152</v>
      </c>
    </row>
    <row r="24" spans="1:22" ht="18.75" customHeight="1" thickBot="1" x14ac:dyDescent="0.25">
      <c r="A24" s="34" t="s">
        <v>15</v>
      </c>
      <c r="B24" s="35">
        <f t="shared" ref="B24:O24" si="2">SUM(B12:B23)</f>
        <v>20771</v>
      </c>
      <c r="C24" s="35">
        <f t="shared" si="2"/>
        <v>18961</v>
      </c>
      <c r="D24" s="35">
        <f t="shared" si="2"/>
        <v>6289</v>
      </c>
      <c r="E24" s="36">
        <f t="shared" si="2"/>
        <v>3635</v>
      </c>
      <c r="F24" s="35">
        <f t="shared" si="2"/>
        <v>11375</v>
      </c>
      <c r="G24" s="36">
        <f t="shared" si="2"/>
        <v>12907</v>
      </c>
      <c r="H24" s="37">
        <f t="shared" si="2"/>
        <v>19</v>
      </c>
      <c r="I24" s="38">
        <f t="shared" si="2"/>
        <v>33</v>
      </c>
      <c r="J24" s="35">
        <f t="shared" si="2"/>
        <v>365</v>
      </c>
      <c r="K24" s="36">
        <f t="shared" si="2"/>
        <v>214</v>
      </c>
      <c r="L24" s="37">
        <f t="shared" si="2"/>
        <v>960</v>
      </c>
      <c r="M24" s="38">
        <f t="shared" si="2"/>
        <v>620</v>
      </c>
      <c r="N24" s="35">
        <f t="shared" si="2"/>
        <v>1763</v>
      </c>
      <c r="O24" s="36">
        <f t="shared" si="2"/>
        <v>1552</v>
      </c>
    </row>
    <row r="25" spans="1:22" x14ac:dyDescent="0.2">
      <c r="A25" s="11" t="s">
        <v>23</v>
      </c>
    </row>
    <row r="26" spans="1:22" x14ac:dyDescent="0.2">
      <c r="A26" s="11" t="s">
        <v>16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 differentFirst="1">
    <oddHeader>&amp;L&amp;G</oddHeader>
    <firstHeader>&amp;L&amp;G</first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V25"/>
  <sheetViews>
    <sheetView zoomScaleNormal="100" workbookViewId="0">
      <selection activeCell="L17" sqref="L17"/>
    </sheetView>
  </sheetViews>
  <sheetFormatPr defaultRowHeight="12.75" x14ac:dyDescent="0.2"/>
  <cols>
    <col min="1" max="1" width="9.7109375" style="11" customWidth="1"/>
    <col min="2" max="14" width="7.85546875" style="11" customWidth="1"/>
    <col min="15" max="15" width="9.5703125" style="11" customWidth="1"/>
  </cols>
  <sheetData>
    <row r="2" spans="1:22" s="63" customFormat="1" ht="15" x14ac:dyDescent="0.25">
      <c r="A2" s="64" t="s">
        <v>24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4" spans="1:22" s="63" customFormat="1" ht="15" x14ac:dyDescent="0.25">
      <c r="A4" s="61" t="str">
        <f>UPPER("Število novo registriranih poslovnih subjektov in število izbrisanih poslovnih subjektov po skupinah, v mesecih leta 2011")</f>
        <v>ŠTEVILO NOVO REGISTRIRANIH POSLOVNIH SUBJEKTOV IN ŠTEVILO IZBRISANIH POSLOVNIH SUBJEKTOV PO SKUPINAH, V MESECIH LETA 2011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22" s="63" customFormat="1" ht="15.75" thickBot="1" x14ac:dyDescent="0.3">
      <c r="A5" s="61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</row>
    <row r="6" spans="1:22" s="63" customFormat="1" ht="14.25" x14ac:dyDescent="0.2">
      <c r="A6" s="79" t="s">
        <v>17</v>
      </c>
      <c r="B6" s="80" t="s">
        <v>15</v>
      </c>
      <c r="C6" s="81"/>
      <c r="D6" s="80" t="s">
        <v>39</v>
      </c>
      <c r="E6" s="82"/>
      <c r="F6" s="80" t="s">
        <v>40</v>
      </c>
      <c r="G6" s="81"/>
      <c r="H6" s="80" t="s">
        <v>41</v>
      </c>
      <c r="I6" s="82"/>
      <c r="J6" s="80" t="s">
        <v>55</v>
      </c>
      <c r="K6" s="82"/>
      <c r="L6" s="83" t="s">
        <v>14</v>
      </c>
      <c r="M6" s="81"/>
      <c r="N6" s="80" t="s">
        <v>42</v>
      </c>
      <c r="O6" s="82"/>
    </row>
    <row r="7" spans="1:22" s="63" customFormat="1" ht="14.25" x14ac:dyDescent="0.2">
      <c r="A7" s="84"/>
      <c r="B7" s="85"/>
      <c r="C7" s="86"/>
      <c r="D7" s="87" t="s">
        <v>53</v>
      </c>
      <c r="E7" s="88"/>
      <c r="F7" s="85" t="s">
        <v>44</v>
      </c>
      <c r="G7" s="86"/>
      <c r="H7" s="87" t="s">
        <v>45</v>
      </c>
      <c r="I7" s="88"/>
      <c r="J7" s="85" t="s">
        <v>56</v>
      </c>
      <c r="K7" s="88"/>
      <c r="L7" s="85"/>
      <c r="M7" s="86"/>
      <c r="N7" s="85" t="s">
        <v>47</v>
      </c>
      <c r="O7" s="88"/>
    </row>
    <row r="8" spans="1:22" x14ac:dyDescent="0.2">
      <c r="A8" s="84"/>
      <c r="B8" s="85"/>
      <c r="C8" s="86"/>
      <c r="D8" s="87" t="s">
        <v>54</v>
      </c>
      <c r="E8" s="88"/>
      <c r="F8" s="89" t="s">
        <v>48</v>
      </c>
      <c r="G8" s="86"/>
      <c r="H8" s="87" t="s">
        <v>49</v>
      </c>
      <c r="I8" s="88"/>
      <c r="J8" s="85" t="s">
        <v>46</v>
      </c>
      <c r="K8" s="88"/>
      <c r="L8" s="85"/>
      <c r="M8" s="86"/>
      <c r="N8" s="85" t="s">
        <v>51</v>
      </c>
      <c r="O8" s="88"/>
    </row>
    <row r="9" spans="1:22" s="66" customFormat="1" ht="13.5" thickBot="1" x14ac:dyDescent="0.25">
      <c r="A9" s="90"/>
      <c r="B9" s="85"/>
      <c r="C9" s="86"/>
      <c r="D9" s="87"/>
      <c r="E9" s="88"/>
      <c r="F9" s="85"/>
      <c r="G9" s="86"/>
      <c r="H9" s="87"/>
      <c r="I9" s="88"/>
      <c r="J9" s="85" t="s">
        <v>50</v>
      </c>
      <c r="K9" s="88"/>
      <c r="L9" s="85"/>
      <c r="M9" s="86"/>
      <c r="N9" s="85" t="s">
        <v>52</v>
      </c>
      <c r="O9" s="88"/>
    </row>
    <row r="10" spans="1:22" s="66" customFormat="1" ht="13.5" thickBot="1" x14ac:dyDescent="0.25">
      <c r="A10" s="95"/>
      <c r="B10" s="96" t="s">
        <v>12</v>
      </c>
      <c r="C10" s="97" t="s">
        <v>13</v>
      </c>
      <c r="D10" s="96" t="s">
        <v>12</v>
      </c>
      <c r="E10" s="97" t="s">
        <v>13</v>
      </c>
      <c r="F10" s="96" t="s">
        <v>12</v>
      </c>
      <c r="G10" s="97" t="s">
        <v>13</v>
      </c>
      <c r="H10" s="96" t="s">
        <v>12</v>
      </c>
      <c r="I10" s="97" t="s">
        <v>13</v>
      </c>
      <c r="J10" s="96" t="s">
        <v>12</v>
      </c>
      <c r="K10" s="97" t="s">
        <v>13</v>
      </c>
      <c r="L10" s="96" t="s">
        <v>12</v>
      </c>
      <c r="M10" s="97" t="s">
        <v>13</v>
      </c>
      <c r="N10" s="96" t="s">
        <v>12</v>
      </c>
      <c r="O10" s="97" t="s">
        <v>13</v>
      </c>
    </row>
    <row r="11" spans="1:22" s="66" customFormat="1" ht="12.75" customHeight="1" thickBot="1" x14ac:dyDescent="0.25">
      <c r="A11" s="67">
        <v>1</v>
      </c>
      <c r="B11" s="68" t="s">
        <v>30</v>
      </c>
      <c r="C11" s="69" t="s">
        <v>31</v>
      </c>
      <c r="D11" s="70">
        <v>4</v>
      </c>
      <c r="E11" s="69">
        <v>5</v>
      </c>
      <c r="F11" s="68">
        <v>8</v>
      </c>
      <c r="G11" s="69">
        <v>9</v>
      </c>
      <c r="H11" s="70">
        <v>10</v>
      </c>
      <c r="I11" s="71">
        <v>11</v>
      </c>
      <c r="J11" s="68">
        <v>12</v>
      </c>
      <c r="K11" s="69">
        <v>13</v>
      </c>
      <c r="L11" s="70">
        <v>14</v>
      </c>
      <c r="M11" s="71">
        <v>15</v>
      </c>
      <c r="N11" s="68">
        <v>16</v>
      </c>
      <c r="O11" s="69">
        <v>17</v>
      </c>
    </row>
    <row r="12" spans="1:22" s="4" customFormat="1" ht="18" customHeight="1" x14ac:dyDescent="0.2">
      <c r="A12" s="10" t="s">
        <v>0</v>
      </c>
      <c r="B12" s="12">
        <f t="shared" ref="B12:C23" si="0">D12+F12+H12+J12+L12+N12</f>
        <v>2386</v>
      </c>
      <c r="C12" s="13">
        <f t="shared" si="0"/>
        <v>1320</v>
      </c>
      <c r="D12" s="14">
        <v>571</v>
      </c>
      <c r="E12" s="15">
        <v>202</v>
      </c>
      <c r="F12" s="12">
        <v>1555</v>
      </c>
      <c r="G12" s="13">
        <v>938</v>
      </c>
      <c r="H12" s="14">
        <v>3</v>
      </c>
      <c r="I12" s="15">
        <v>3</v>
      </c>
      <c r="J12" s="12">
        <v>36</v>
      </c>
      <c r="K12" s="13">
        <v>19</v>
      </c>
      <c r="L12" s="14">
        <v>88</v>
      </c>
      <c r="M12" s="15">
        <v>52</v>
      </c>
      <c r="N12" s="12">
        <v>133</v>
      </c>
      <c r="O12" s="13">
        <v>106</v>
      </c>
    </row>
    <row r="13" spans="1:22" s="4" customFormat="1" ht="18" customHeight="1" x14ac:dyDescent="0.2">
      <c r="A13" s="16" t="s">
        <v>1</v>
      </c>
      <c r="B13" s="12">
        <f t="shared" si="0"/>
        <v>2103</v>
      </c>
      <c r="C13" s="13">
        <f t="shared" si="0"/>
        <v>1247</v>
      </c>
      <c r="D13" s="19">
        <v>597</v>
      </c>
      <c r="E13" s="20">
        <v>409</v>
      </c>
      <c r="F13" s="17">
        <v>1257</v>
      </c>
      <c r="G13" s="22">
        <v>682</v>
      </c>
      <c r="H13" s="19">
        <v>0</v>
      </c>
      <c r="I13" s="20">
        <v>15</v>
      </c>
      <c r="J13" s="21">
        <v>29</v>
      </c>
      <c r="K13" s="22">
        <v>9</v>
      </c>
      <c r="L13" s="19">
        <v>80</v>
      </c>
      <c r="M13" s="20">
        <v>48</v>
      </c>
      <c r="N13" s="21">
        <v>140</v>
      </c>
      <c r="O13" s="22">
        <v>84</v>
      </c>
    </row>
    <row r="14" spans="1:22" s="4" customFormat="1" ht="18" customHeight="1" x14ac:dyDescent="0.2">
      <c r="A14" s="16" t="s">
        <v>2</v>
      </c>
      <c r="B14" s="12">
        <f t="shared" si="0"/>
        <v>2311</v>
      </c>
      <c r="C14" s="13">
        <f t="shared" si="0"/>
        <v>1321</v>
      </c>
      <c r="D14" s="19">
        <v>673</v>
      </c>
      <c r="E14" s="20">
        <v>289</v>
      </c>
      <c r="F14" s="17">
        <v>1337</v>
      </c>
      <c r="G14" s="18">
        <v>853</v>
      </c>
      <c r="H14" s="19">
        <v>1</v>
      </c>
      <c r="I14" s="20">
        <v>2</v>
      </c>
      <c r="J14" s="21">
        <v>34</v>
      </c>
      <c r="K14" s="22">
        <v>15</v>
      </c>
      <c r="L14" s="19">
        <v>125</v>
      </c>
      <c r="M14" s="20">
        <v>72</v>
      </c>
      <c r="N14" s="21">
        <v>141</v>
      </c>
      <c r="O14" s="22">
        <v>90</v>
      </c>
      <c r="P14" s="5"/>
      <c r="Q14" s="5"/>
      <c r="R14" s="5"/>
      <c r="S14" s="5"/>
      <c r="T14" s="5"/>
      <c r="U14" s="5"/>
      <c r="V14" s="5"/>
    </row>
    <row r="15" spans="1:22" s="4" customFormat="1" ht="18" customHeight="1" x14ac:dyDescent="0.2">
      <c r="A15" s="16" t="s">
        <v>3</v>
      </c>
      <c r="B15" s="12">
        <f t="shared" si="0"/>
        <v>2162</v>
      </c>
      <c r="C15" s="13">
        <f t="shared" si="0"/>
        <v>1031</v>
      </c>
      <c r="D15" s="19">
        <v>487</v>
      </c>
      <c r="E15" s="20">
        <v>224</v>
      </c>
      <c r="F15" s="17">
        <v>1427</v>
      </c>
      <c r="G15" s="18">
        <v>678</v>
      </c>
      <c r="H15" s="19">
        <v>1</v>
      </c>
      <c r="I15" s="20">
        <v>3</v>
      </c>
      <c r="J15" s="21">
        <v>30</v>
      </c>
      <c r="K15" s="22">
        <v>14</v>
      </c>
      <c r="L15" s="19">
        <v>86</v>
      </c>
      <c r="M15" s="20">
        <v>34</v>
      </c>
      <c r="N15" s="21">
        <v>131</v>
      </c>
      <c r="O15" s="22">
        <v>78</v>
      </c>
      <c r="P15" s="5"/>
      <c r="Q15" s="5"/>
      <c r="R15" s="5"/>
      <c r="S15" s="5"/>
      <c r="T15" s="5"/>
      <c r="U15" s="5"/>
      <c r="V15" s="5"/>
    </row>
    <row r="16" spans="1:22" s="4" customFormat="1" ht="18" customHeight="1" x14ac:dyDescent="0.2">
      <c r="A16" s="16" t="s">
        <v>4</v>
      </c>
      <c r="B16" s="12">
        <f t="shared" si="0"/>
        <v>1801</v>
      </c>
      <c r="C16" s="13">
        <f t="shared" si="0"/>
        <v>1360</v>
      </c>
      <c r="D16" s="19">
        <v>503</v>
      </c>
      <c r="E16" s="20">
        <v>293</v>
      </c>
      <c r="F16" s="17">
        <v>1046</v>
      </c>
      <c r="G16" s="18">
        <v>871</v>
      </c>
      <c r="H16" s="19">
        <v>1</v>
      </c>
      <c r="I16" s="20">
        <v>1</v>
      </c>
      <c r="J16" s="21">
        <v>29</v>
      </c>
      <c r="K16" s="22">
        <v>11</v>
      </c>
      <c r="L16" s="19">
        <v>93</v>
      </c>
      <c r="M16" s="20">
        <v>67</v>
      </c>
      <c r="N16" s="21">
        <v>129</v>
      </c>
      <c r="O16" s="22">
        <v>117</v>
      </c>
      <c r="P16" s="5"/>
      <c r="Q16" s="5"/>
      <c r="R16" s="5"/>
      <c r="S16" s="5"/>
      <c r="T16" s="5"/>
      <c r="U16" s="5"/>
      <c r="V16" s="5"/>
    </row>
    <row r="17" spans="1:22" s="4" customFormat="1" ht="18" customHeight="1" x14ac:dyDescent="0.2">
      <c r="A17" s="16" t="s">
        <v>5</v>
      </c>
      <c r="B17" s="12">
        <f t="shared" si="0"/>
        <v>1564</v>
      </c>
      <c r="C17" s="13">
        <f t="shared" si="0"/>
        <v>1514</v>
      </c>
      <c r="D17" s="19">
        <v>432</v>
      </c>
      <c r="E17" s="20">
        <v>337</v>
      </c>
      <c r="F17" s="17">
        <v>819</v>
      </c>
      <c r="G17" s="18">
        <v>960</v>
      </c>
      <c r="H17" s="19">
        <v>0</v>
      </c>
      <c r="I17" s="20">
        <v>3</v>
      </c>
      <c r="J17" s="21">
        <v>20</v>
      </c>
      <c r="K17" s="22">
        <v>13</v>
      </c>
      <c r="L17" s="19">
        <v>68</v>
      </c>
      <c r="M17" s="20">
        <v>61</v>
      </c>
      <c r="N17" s="21">
        <v>225</v>
      </c>
      <c r="O17" s="22">
        <v>140</v>
      </c>
      <c r="P17" s="5"/>
      <c r="Q17" s="5"/>
      <c r="R17" s="5"/>
      <c r="S17" s="5"/>
      <c r="T17" s="5"/>
      <c r="U17" s="5"/>
      <c r="V17" s="5"/>
    </row>
    <row r="18" spans="1:22" s="4" customFormat="1" ht="18" customHeight="1" x14ac:dyDescent="0.2">
      <c r="A18" s="16" t="s">
        <v>6</v>
      </c>
      <c r="B18" s="12">
        <f t="shared" si="0"/>
        <v>1288</v>
      </c>
      <c r="C18" s="13">
        <f t="shared" si="0"/>
        <v>1035</v>
      </c>
      <c r="D18" s="23">
        <v>391</v>
      </c>
      <c r="E18" s="24">
        <v>115</v>
      </c>
      <c r="F18" s="17">
        <v>575</v>
      </c>
      <c r="G18" s="18">
        <v>778</v>
      </c>
      <c r="H18" s="23">
        <v>2</v>
      </c>
      <c r="I18" s="24">
        <v>2</v>
      </c>
      <c r="J18" s="17">
        <v>26</v>
      </c>
      <c r="K18" s="18">
        <v>9</v>
      </c>
      <c r="L18" s="23">
        <v>64</v>
      </c>
      <c r="M18" s="24">
        <v>34</v>
      </c>
      <c r="N18" s="17">
        <v>230</v>
      </c>
      <c r="O18" s="18">
        <v>97</v>
      </c>
      <c r="P18" s="5"/>
      <c r="Q18" s="5"/>
      <c r="R18" s="5"/>
      <c r="S18" s="5"/>
      <c r="T18" s="5"/>
      <c r="U18" s="5"/>
      <c r="V18" s="5"/>
    </row>
    <row r="19" spans="1:22" s="4" customFormat="1" ht="18" customHeight="1" x14ac:dyDescent="0.2">
      <c r="A19" s="16" t="s">
        <v>7</v>
      </c>
      <c r="B19" s="17">
        <f t="shared" si="0"/>
        <v>1147</v>
      </c>
      <c r="C19" s="18">
        <f t="shared" si="0"/>
        <v>1103</v>
      </c>
      <c r="D19" s="23">
        <v>351</v>
      </c>
      <c r="E19" s="24">
        <v>117</v>
      </c>
      <c r="F19" s="17">
        <v>560</v>
      </c>
      <c r="G19" s="18">
        <v>761</v>
      </c>
      <c r="H19" s="23">
        <v>0</v>
      </c>
      <c r="I19" s="24">
        <v>3</v>
      </c>
      <c r="J19" s="17">
        <v>15</v>
      </c>
      <c r="K19" s="18">
        <v>9</v>
      </c>
      <c r="L19" s="23">
        <v>62</v>
      </c>
      <c r="M19" s="24">
        <v>55</v>
      </c>
      <c r="N19" s="17">
        <v>159</v>
      </c>
      <c r="O19" s="18">
        <v>158</v>
      </c>
    </row>
    <row r="20" spans="1:22" s="4" customFormat="1" ht="18" customHeight="1" x14ac:dyDescent="0.2">
      <c r="A20" s="16" t="s">
        <v>8</v>
      </c>
      <c r="B20" s="17">
        <f t="shared" si="0"/>
        <v>1510</v>
      </c>
      <c r="C20" s="18">
        <f t="shared" si="0"/>
        <v>1407</v>
      </c>
      <c r="D20" s="17">
        <v>467</v>
      </c>
      <c r="E20" s="25">
        <v>294</v>
      </c>
      <c r="F20" s="26">
        <v>821</v>
      </c>
      <c r="G20" s="27">
        <v>819</v>
      </c>
      <c r="H20" s="24">
        <v>1</v>
      </c>
      <c r="I20" s="18">
        <v>2</v>
      </c>
      <c r="J20" s="17">
        <v>33</v>
      </c>
      <c r="K20" s="25">
        <v>13</v>
      </c>
      <c r="L20" s="17">
        <v>66</v>
      </c>
      <c r="M20" s="25">
        <v>30</v>
      </c>
      <c r="N20" s="17">
        <v>122</v>
      </c>
      <c r="O20" s="25">
        <v>249</v>
      </c>
    </row>
    <row r="21" spans="1:22" s="4" customFormat="1" ht="18" customHeight="1" x14ac:dyDescent="0.2">
      <c r="A21" s="16" t="s">
        <v>9</v>
      </c>
      <c r="B21" s="17">
        <f t="shared" si="0"/>
        <v>1641</v>
      </c>
      <c r="C21" s="25">
        <f t="shared" si="0"/>
        <v>1328</v>
      </c>
      <c r="D21" s="26">
        <v>451</v>
      </c>
      <c r="E21" s="27">
        <v>490</v>
      </c>
      <c r="F21" s="26">
        <v>986</v>
      </c>
      <c r="G21" s="27">
        <v>711</v>
      </c>
      <c r="H21" s="26">
        <v>0</v>
      </c>
      <c r="I21" s="27">
        <v>2</v>
      </c>
      <c r="J21" s="26">
        <v>35</v>
      </c>
      <c r="K21" s="27">
        <v>8</v>
      </c>
      <c r="L21" s="26">
        <v>66</v>
      </c>
      <c r="M21" s="27">
        <v>30</v>
      </c>
      <c r="N21" s="26">
        <v>103</v>
      </c>
      <c r="O21" s="27">
        <v>87</v>
      </c>
    </row>
    <row r="22" spans="1:22" s="4" customFormat="1" ht="18" customHeight="1" x14ac:dyDescent="0.2">
      <c r="A22" s="16" t="s">
        <v>10</v>
      </c>
      <c r="B22" s="17">
        <f t="shared" si="0"/>
        <v>1647</v>
      </c>
      <c r="C22" s="25">
        <f t="shared" si="0"/>
        <v>1867</v>
      </c>
      <c r="D22" s="26">
        <v>483</v>
      </c>
      <c r="E22" s="27">
        <v>777</v>
      </c>
      <c r="F22" s="26">
        <v>959</v>
      </c>
      <c r="G22" s="27">
        <v>951</v>
      </c>
      <c r="H22" s="26">
        <v>1</v>
      </c>
      <c r="I22" s="27">
        <v>1</v>
      </c>
      <c r="J22" s="26">
        <v>35</v>
      </c>
      <c r="K22" s="27">
        <v>11</v>
      </c>
      <c r="L22" s="26">
        <v>59</v>
      </c>
      <c r="M22" s="27">
        <v>29</v>
      </c>
      <c r="N22" s="26">
        <v>110</v>
      </c>
      <c r="O22" s="27">
        <v>98</v>
      </c>
    </row>
    <row r="23" spans="1:22" s="4" customFormat="1" ht="18" customHeight="1" thickBot="1" x14ac:dyDescent="0.25">
      <c r="A23" s="28" t="s">
        <v>11</v>
      </c>
      <c r="B23" s="17">
        <f t="shared" si="0"/>
        <v>1493</v>
      </c>
      <c r="C23" s="25">
        <f t="shared" si="0"/>
        <v>1455</v>
      </c>
      <c r="D23" s="26">
        <v>456</v>
      </c>
      <c r="E23" s="29">
        <v>426</v>
      </c>
      <c r="F23" s="30">
        <v>778</v>
      </c>
      <c r="G23" s="31">
        <v>866</v>
      </c>
      <c r="H23" s="32">
        <v>2</v>
      </c>
      <c r="I23" s="29">
        <v>5</v>
      </c>
      <c r="J23" s="30">
        <v>20</v>
      </c>
      <c r="K23" s="33">
        <v>14</v>
      </c>
      <c r="L23" s="32">
        <v>91</v>
      </c>
      <c r="M23" s="29">
        <v>36</v>
      </c>
      <c r="N23" s="30">
        <v>146</v>
      </c>
      <c r="O23" s="33">
        <v>108</v>
      </c>
    </row>
    <row r="24" spans="1:22" ht="18.75" customHeight="1" thickBot="1" x14ac:dyDescent="0.25">
      <c r="A24" s="34" t="s">
        <v>15</v>
      </c>
      <c r="B24" s="35">
        <f>SUM(B12:B23)</f>
        <v>21053</v>
      </c>
      <c r="C24" s="36">
        <f t="shared" ref="C24:O24" si="1">SUM(C12:C23)</f>
        <v>15988</v>
      </c>
      <c r="D24" s="37">
        <f t="shared" si="1"/>
        <v>5862</v>
      </c>
      <c r="E24" s="38">
        <f t="shared" si="1"/>
        <v>3973</v>
      </c>
      <c r="F24" s="35">
        <f t="shared" si="1"/>
        <v>12120</v>
      </c>
      <c r="G24" s="36">
        <f t="shared" si="1"/>
        <v>9868</v>
      </c>
      <c r="H24" s="37">
        <f t="shared" si="1"/>
        <v>12</v>
      </c>
      <c r="I24" s="38">
        <f t="shared" si="1"/>
        <v>42</v>
      </c>
      <c r="J24" s="35">
        <f t="shared" si="1"/>
        <v>342</v>
      </c>
      <c r="K24" s="36">
        <f t="shared" si="1"/>
        <v>145</v>
      </c>
      <c r="L24" s="37">
        <f t="shared" si="1"/>
        <v>948</v>
      </c>
      <c r="M24" s="38">
        <f t="shared" si="1"/>
        <v>548</v>
      </c>
      <c r="N24" s="35">
        <f t="shared" si="1"/>
        <v>1769</v>
      </c>
      <c r="O24" s="36">
        <f t="shared" si="1"/>
        <v>1412</v>
      </c>
    </row>
    <row r="25" spans="1:22" x14ac:dyDescent="0.2">
      <c r="A25" s="11" t="s">
        <v>16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 differentFirst="1">
    <oddHeader>&amp;L&amp;G</oddHeader>
    <firstHeader>&amp;L&amp;G</first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V27"/>
  <sheetViews>
    <sheetView zoomScaleNormal="100" workbookViewId="0">
      <selection activeCell="L17" sqref="L17"/>
    </sheetView>
  </sheetViews>
  <sheetFormatPr defaultRowHeight="12.75" x14ac:dyDescent="0.2"/>
  <cols>
    <col min="1" max="1" width="9.7109375" style="11" customWidth="1"/>
    <col min="2" max="14" width="7.85546875" style="11" customWidth="1"/>
    <col min="15" max="15" width="9.5703125" style="11" customWidth="1"/>
  </cols>
  <sheetData>
    <row r="2" spans="1:22" s="63" customFormat="1" ht="15" x14ac:dyDescent="0.25">
      <c r="A2" s="64" t="s">
        <v>26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4" spans="1:22" s="63" customFormat="1" ht="15" x14ac:dyDescent="0.25">
      <c r="A4" s="61" t="str">
        <f>UPPER("Število novo registriranih poslovnih subjektov in število izbrisanih poslovnih subjektov po skupinah, v mesecih leta 2010")</f>
        <v>ŠTEVILO NOVO REGISTRIRANIH POSLOVNIH SUBJEKTOV IN ŠTEVILO IZBRISANIH POSLOVNIH SUBJEKTOV PO SKUPINAH, V MESECIH LETA 2010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22" s="63" customFormat="1" ht="15.75" thickBot="1" x14ac:dyDescent="0.3">
      <c r="A5" s="61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</row>
    <row r="6" spans="1:22" s="63" customFormat="1" ht="14.25" x14ac:dyDescent="0.2">
      <c r="A6" s="79" t="s">
        <v>17</v>
      </c>
      <c r="B6" s="80" t="s">
        <v>15</v>
      </c>
      <c r="C6" s="81"/>
      <c r="D6" s="80" t="s">
        <v>39</v>
      </c>
      <c r="E6" s="82"/>
      <c r="F6" s="80" t="s">
        <v>40</v>
      </c>
      <c r="G6" s="81"/>
      <c r="H6" s="80" t="s">
        <v>41</v>
      </c>
      <c r="I6" s="82"/>
      <c r="J6" s="80" t="s">
        <v>55</v>
      </c>
      <c r="K6" s="82"/>
      <c r="L6" s="83" t="s">
        <v>14</v>
      </c>
      <c r="M6" s="81"/>
      <c r="N6" s="80" t="s">
        <v>42</v>
      </c>
      <c r="O6" s="82"/>
    </row>
    <row r="7" spans="1:22" s="63" customFormat="1" ht="14.25" x14ac:dyDescent="0.2">
      <c r="A7" s="84"/>
      <c r="B7" s="85"/>
      <c r="C7" s="86"/>
      <c r="D7" s="87" t="s">
        <v>53</v>
      </c>
      <c r="E7" s="88"/>
      <c r="F7" s="85" t="s">
        <v>44</v>
      </c>
      <c r="G7" s="86"/>
      <c r="H7" s="87" t="s">
        <v>45</v>
      </c>
      <c r="I7" s="88"/>
      <c r="J7" s="85" t="s">
        <v>56</v>
      </c>
      <c r="K7" s="88"/>
      <c r="L7" s="85"/>
      <c r="M7" s="86"/>
      <c r="N7" s="85" t="s">
        <v>47</v>
      </c>
      <c r="O7" s="88"/>
    </row>
    <row r="8" spans="1:22" x14ac:dyDescent="0.2">
      <c r="A8" s="84"/>
      <c r="B8" s="85"/>
      <c r="C8" s="86"/>
      <c r="D8" s="87" t="s">
        <v>54</v>
      </c>
      <c r="E8" s="88"/>
      <c r="F8" s="89" t="s">
        <v>48</v>
      </c>
      <c r="G8" s="86"/>
      <c r="H8" s="87" t="s">
        <v>49</v>
      </c>
      <c r="I8" s="88"/>
      <c r="J8" s="85" t="s">
        <v>46</v>
      </c>
      <c r="K8" s="88"/>
      <c r="L8" s="85"/>
      <c r="M8" s="86"/>
      <c r="N8" s="85" t="s">
        <v>51</v>
      </c>
      <c r="O8" s="88"/>
    </row>
    <row r="9" spans="1:22" s="66" customFormat="1" ht="13.5" thickBot="1" x14ac:dyDescent="0.25">
      <c r="A9" s="90"/>
      <c r="B9" s="85"/>
      <c r="C9" s="86"/>
      <c r="D9" s="87"/>
      <c r="E9" s="88"/>
      <c r="F9" s="85"/>
      <c r="G9" s="86"/>
      <c r="H9" s="87"/>
      <c r="I9" s="88"/>
      <c r="J9" s="85" t="s">
        <v>50</v>
      </c>
      <c r="K9" s="88"/>
      <c r="L9" s="85"/>
      <c r="M9" s="86"/>
      <c r="N9" s="85" t="s">
        <v>52</v>
      </c>
      <c r="O9" s="88"/>
    </row>
    <row r="10" spans="1:22" s="66" customFormat="1" ht="13.5" thickBot="1" x14ac:dyDescent="0.25">
      <c r="A10" s="95"/>
      <c r="B10" s="96" t="s">
        <v>12</v>
      </c>
      <c r="C10" s="97" t="s">
        <v>13</v>
      </c>
      <c r="D10" s="96" t="s">
        <v>12</v>
      </c>
      <c r="E10" s="97" t="s">
        <v>13</v>
      </c>
      <c r="F10" s="96" t="s">
        <v>12</v>
      </c>
      <c r="G10" s="97" t="s">
        <v>13</v>
      </c>
      <c r="H10" s="96" t="s">
        <v>12</v>
      </c>
      <c r="I10" s="97" t="s">
        <v>13</v>
      </c>
      <c r="J10" s="96" t="s">
        <v>12</v>
      </c>
      <c r="K10" s="97" t="s">
        <v>13</v>
      </c>
      <c r="L10" s="96" t="s">
        <v>12</v>
      </c>
      <c r="M10" s="97" t="s">
        <v>13</v>
      </c>
      <c r="N10" s="96" t="s">
        <v>12</v>
      </c>
      <c r="O10" s="97" t="s">
        <v>13</v>
      </c>
    </row>
    <row r="11" spans="1:22" s="66" customFormat="1" ht="12.75" customHeight="1" thickBot="1" x14ac:dyDescent="0.25">
      <c r="A11" s="67">
        <v>1</v>
      </c>
      <c r="B11" s="68" t="s">
        <v>30</v>
      </c>
      <c r="C11" s="69" t="s">
        <v>31</v>
      </c>
      <c r="D11" s="70">
        <v>4</v>
      </c>
      <c r="E11" s="69">
        <v>5</v>
      </c>
      <c r="F11" s="68">
        <v>8</v>
      </c>
      <c r="G11" s="69">
        <v>9</v>
      </c>
      <c r="H11" s="70">
        <v>10</v>
      </c>
      <c r="I11" s="71">
        <v>11</v>
      </c>
      <c r="J11" s="68">
        <v>12</v>
      </c>
      <c r="K11" s="69">
        <v>13</v>
      </c>
      <c r="L11" s="70">
        <v>14</v>
      </c>
      <c r="M11" s="71">
        <v>15</v>
      </c>
      <c r="N11" s="68">
        <v>16</v>
      </c>
      <c r="O11" s="69">
        <v>17</v>
      </c>
    </row>
    <row r="12" spans="1:22" s="4" customFormat="1" ht="18" customHeight="1" x14ac:dyDescent="0.2">
      <c r="A12" s="10" t="s">
        <v>0</v>
      </c>
      <c r="B12" s="12">
        <f t="shared" ref="B12:C23" si="0">D12+F12+H12+J12+L12+N12</f>
        <v>1841</v>
      </c>
      <c r="C12" s="13">
        <f t="shared" si="0"/>
        <v>1092</v>
      </c>
      <c r="D12" s="14">
        <v>454</v>
      </c>
      <c r="E12" s="15">
        <v>250</v>
      </c>
      <c r="F12" s="12">
        <v>1155</v>
      </c>
      <c r="G12" s="13">
        <v>617</v>
      </c>
      <c r="H12" s="14">
        <v>1</v>
      </c>
      <c r="I12" s="15">
        <v>9</v>
      </c>
      <c r="J12" s="12">
        <v>28</v>
      </c>
      <c r="K12" s="13">
        <v>22</v>
      </c>
      <c r="L12" s="14">
        <v>74</v>
      </c>
      <c r="M12" s="15">
        <v>71</v>
      </c>
      <c r="N12" s="12">
        <v>129</v>
      </c>
      <c r="O12" s="13">
        <v>123</v>
      </c>
    </row>
    <row r="13" spans="1:22" s="4" customFormat="1" ht="18" customHeight="1" x14ac:dyDescent="0.2">
      <c r="A13" s="16" t="s">
        <v>1</v>
      </c>
      <c r="B13" s="12">
        <f t="shared" si="0"/>
        <v>1375</v>
      </c>
      <c r="C13" s="13">
        <f t="shared" si="0"/>
        <v>1197</v>
      </c>
      <c r="D13" s="19">
        <v>435</v>
      </c>
      <c r="E13" s="20">
        <v>287</v>
      </c>
      <c r="F13" s="21">
        <v>717</v>
      </c>
      <c r="G13" s="22">
        <v>724</v>
      </c>
      <c r="H13" s="19">
        <v>0</v>
      </c>
      <c r="I13" s="20">
        <v>4</v>
      </c>
      <c r="J13" s="21">
        <v>28</v>
      </c>
      <c r="K13" s="22">
        <v>28</v>
      </c>
      <c r="L13" s="19">
        <v>96</v>
      </c>
      <c r="M13" s="20">
        <v>60</v>
      </c>
      <c r="N13" s="21">
        <v>99</v>
      </c>
      <c r="O13" s="22">
        <v>94</v>
      </c>
    </row>
    <row r="14" spans="1:22" s="4" customFormat="1" ht="18" customHeight="1" x14ac:dyDescent="0.2">
      <c r="A14" s="16" t="s">
        <v>2</v>
      </c>
      <c r="B14" s="12">
        <f t="shared" si="0"/>
        <v>1633</v>
      </c>
      <c r="C14" s="13">
        <f t="shared" si="0"/>
        <v>1431</v>
      </c>
      <c r="D14" s="19">
        <v>629</v>
      </c>
      <c r="E14" s="20">
        <v>287</v>
      </c>
      <c r="F14" s="17">
        <v>742</v>
      </c>
      <c r="G14" s="18">
        <v>907</v>
      </c>
      <c r="H14" s="19">
        <v>2</v>
      </c>
      <c r="I14" s="20">
        <v>1</v>
      </c>
      <c r="J14" s="21">
        <v>35</v>
      </c>
      <c r="K14" s="22">
        <v>49</v>
      </c>
      <c r="L14" s="19">
        <v>126</v>
      </c>
      <c r="M14" s="20">
        <v>85</v>
      </c>
      <c r="N14" s="21">
        <v>99</v>
      </c>
      <c r="O14" s="22">
        <v>102</v>
      </c>
      <c r="P14" s="5"/>
      <c r="Q14" s="5"/>
      <c r="R14" s="5"/>
      <c r="S14" s="5"/>
      <c r="T14" s="5"/>
      <c r="U14" s="5"/>
      <c r="V14" s="5"/>
    </row>
    <row r="15" spans="1:22" s="4" customFormat="1" ht="18" customHeight="1" x14ac:dyDescent="0.2">
      <c r="A15" s="16" t="s">
        <v>3</v>
      </c>
      <c r="B15" s="12">
        <f t="shared" si="0"/>
        <v>1294</v>
      </c>
      <c r="C15" s="13">
        <f t="shared" si="0"/>
        <v>1167</v>
      </c>
      <c r="D15" s="19">
        <v>430</v>
      </c>
      <c r="E15" s="20">
        <v>216</v>
      </c>
      <c r="F15" s="17">
        <v>672</v>
      </c>
      <c r="G15" s="18">
        <v>813</v>
      </c>
      <c r="H15" s="19">
        <v>1</v>
      </c>
      <c r="I15" s="20">
        <v>0</v>
      </c>
      <c r="J15" s="21">
        <v>30</v>
      </c>
      <c r="K15" s="22">
        <v>9</v>
      </c>
      <c r="L15" s="19">
        <v>75</v>
      </c>
      <c r="M15" s="20">
        <v>60</v>
      </c>
      <c r="N15" s="21">
        <v>86</v>
      </c>
      <c r="O15" s="22">
        <v>69</v>
      </c>
      <c r="P15" s="5"/>
      <c r="Q15" s="5"/>
      <c r="R15" s="5"/>
      <c r="S15" s="5"/>
      <c r="T15" s="5"/>
      <c r="U15" s="5"/>
      <c r="V15" s="5"/>
    </row>
    <row r="16" spans="1:22" s="4" customFormat="1" ht="18" customHeight="1" x14ac:dyDescent="0.2">
      <c r="A16" s="16" t="s">
        <v>4</v>
      </c>
      <c r="B16" s="17">
        <f t="shared" si="0"/>
        <v>1262</v>
      </c>
      <c r="C16" s="18">
        <f t="shared" si="0"/>
        <v>1335</v>
      </c>
      <c r="D16" s="19">
        <v>434</v>
      </c>
      <c r="E16" s="20">
        <v>347</v>
      </c>
      <c r="F16" s="17">
        <v>645</v>
      </c>
      <c r="G16" s="18">
        <v>721</v>
      </c>
      <c r="H16" s="19">
        <v>2</v>
      </c>
      <c r="I16" s="20">
        <v>0</v>
      </c>
      <c r="J16" s="21">
        <v>27</v>
      </c>
      <c r="K16" s="22">
        <v>22</v>
      </c>
      <c r="L16" s="19">
        <v>71</v>
      </c>
      <c r="M16" s="20">
        <v>47</v>
      </c>
      <c r="N16" s="21">
        <v>83</v>
      </c>
      <c r="O16" s="22">
        <v>198</v>
      </c>
      <c r="P16" s="5"/>
      <c r="Q16" s="5"/>
      <c r="R16" s="5"/>
      <c r="S16" s="5"/>
      <c r="T16" s="5"/>
      <c r="U16" s="5"/>
      <c r="V16" s="5"/>
    </row>
    <row r="17" spans="1:22" s="4" customFormat="1" ht="18" customHeight="1" x14ac:dyDescent="0.2">
      <c r="A17" s="16" t="s">
        <v>5</v>
      </c>
      <c r="B17" s="17">
        <f t="shared" si="0"/>
        <v>1486</v>
      </c>
      <c r="C17" s="18">
        <f t="shared" si="0"/>
        <v>1591</v>
      </c>
      <c r="D17" s="19">
        <v>440</v>
      </c>
      <c r="E17" s="20">
        <v>299</v>
      </c>
      <c r="F17" s="17">
        <v>799</v>
      </c>
      <c r="G17" s="18">
        <v>1056</v>
      </c>
      <c r="H17" s="19">
        <v>1</v>
      </c>
      <c r="I17" s="20">
        <v>1</v>
      </c>
      <c r="J17" s="21">
        <v>23</v>
      </c>
      <c r="K17" s="22">
        <v>25</v>
      </c>
      <c r="L17" s="19">
        <v>82</v>
      </c>
      <c r="M17" s="20">
        <v>43</v>
      </c>
      <c r="N17" s="21">
        <v>141</v>
      </c>
      <c r="O17" s="22">
        <v>167</v>
      </c>
      <c r="P17" s="5"/>
      <c r="Q17" s="5"/>
      <c r="R17" s="5"/>
      <c r="S17" s="5"/>
      <c r="T17" s="5"/>
      <c r="U17" s="5"/>
      <c r="V17" s="5"/>
    </row>
    <row r="18" spans="1:22" s="4" customFormat="1" ht="18" customHeight="1" x14ac:dyDescent="0.2">
      <c r="A18" s="16" t="s">
        <v>6</v>
      </c>
      <c r="B18" s="17">
        <f t="shared" si="0"/>
        <v>1926</v>
      </c>
      <c r="C18" s="18">
        <f t="shared" si="0"/>
        <v>1118</v>
      </c>
      <c r="D18" s="23">
        <v>451</v>
      </c>
      <c r="E18" s="24">
        <v>233</v>
      </c>
      <c r="F18" s="17">
        <v>1161</v>
      </c>
      <c r="G18" s="18">
        <v>714</v>
      </c>
      <c r="H18" s="23">
        <v>3</v>
      </c>
      <c r="I18" s="24">
        <v>0</v>
      </c>
      <c r="J18" s="17">
        <v>36</v>
      </c>
      <c r="K18" s="18">
        <v>12</v>
      </c>
      <c r="L18" s="23">
        <v>78</v>
      </c>
      <c r="M18" s="24">
        <v>43</v>
      </c>
      <c r="N18" s="17">
        <v>197</v>
      </c>
      <c r="O18" s="18">
        <v>116</v>
      </c>
      <c r="P18" s="5"/>
      <c r="Q18" s="5"/>
      <c r="R18" s="5"/>
      <c r="S18" s="5"/>
      <c r="T18" s="5"/>
      <c r="U18" s="5"/>
      <c r="V18" s="5"/>
    </row>
    <row r="19" spans="1:22" s="4" customFormat="1" ht="18" customHeight="1" x14ac:dyDescent="0.2">
      <c r="A19" s="16" t="s">
        <v>7</v>
      </c>
      <c r="B19" s="17">
        <f t="shared" si="0"/>
        <v>1875</v>
      </c>
      <c r="C19" s="18">
        <f t="shared" si="0"/>
        <v>1179</v>
      </c>
      <c r="D19" s="23">
        <v>387</v>
      </c>
      <c r="E19" s="24">
        <v>62</v>
      </c>
      <c r="F19" s="17">
        <v>1222</v>
      </c>
      <c r="G19" s="18">
        <v>874</v>
      </c>
      <c r="H19" s="23">
        <v>3</v>
      </c>
      <c r="I19" s="24">
        <v>1</v>
      </c>
      <c r="J19" s="17">
        <v>27</v>
      </c>
      <c r="K19" s="18">
        <v>20</v>
      </c>
      <c r="L19" s="23">
        <v>74</v>
      </c>
      <c r="M19" s="24">
        <v>57</v>
      </c>
      <c r="N19" s="17">
        <v>162</v>
      </c>
      <c r="O19" s="18">
        <v>165</v>
      </c>
    </row>
    <row r="20" spans="1:22" s="4" customFormat="1" ht="18" customHeight="1" x14ac:dyDescent="0.2">
      <c r="A20" s="16" t="s">
        <v>8</v>
      </c>
      <c r="B20" s="17">
        <f t="shared" si="0"/>
        <v>2332</v>
      </c>
      <c r="C20" s="18">
        <f t="shared" si="0"/>
        <v>1391</v>
      </c>
      <c r="D20" s="17">
        <v>452</v>
      </c>
      <c r="E20" s="25">
        <v>299</v>
      </c>
      <c r="F20" s="26">
        <v>1626</v>
      </c>
      <c r="G20" s="27">
        <v>845</v>
      </c>
      <c r="H20" s="24">
        <v>1</v>
      </c>
      <c r="I20" s="18">
        <v>0</v>
      </c>
      <c r="J20" s="17">
        <v>35</v>
      </c>
      <c r="K20" s="25">
        <v>9</v>
      </c>
      <c r="L20" s="17">
        <v>84</v>
      </c>
      <c r="M20" s="25">
        <v>34</v>
      </c>
      <c r="N20" s="17">
        <v>134</v>
      </c>
      <c r="O20" s="25">
        <v>204</v>
      </c>
    </row>
    <row r="21" spans="1:22" s="4" customFormat="1" ht="18" customHeight="1" x14ac:dyDescent="0.2">
      <c r="A21" s="16" t="s">
        <v>9</v>
      </c>
      <c r="B21" s="17">
        <f t="shared" si="0"/>
        <v>2292</v>
      </c>
      <c r="C21" s="18">
        <f t="shared" si="0"/>
        <v>1463</v>
      </c>
      <c r="D21" s="26">
        <v>492</v>
      </c>
      <c r="E21" s="27">
        <v>549</v>
      </c>
      <c r="F21" s="26">
        <v>1532</v>
      </c>
      <c r="G21" s="27">
        <v>724</v>
      </c>
      <c r="H21" s="26">
        <v>2</v>
      </c>
      <c r="I21" s="27">
        <v>0</v>
      </c>
      <c r="J21" s="26">
        <v>17</v>
      </c>
      <c r="K21" s="27">
        <v>11</v>
      </c>
      <c r="L21" s="26">
        <v>83</v>
      </c>
      <c r="M21" s="27">
        <v>41</v>
      </c>
      <c r="N21" s="26">
        <v>166</v>
      </c>
      <c r="O21" s="27">
        <v>138</v>
      </c>
    </row>
    <row r="22" spans="1:22" s="4" customFormat="1" ht="18" customHeight="1" x14ac:dyDescent="0.2">
      <c r="A22" s="16" t="s">
        <v>10</v>
      </c>
      <c r="B22" s="17">
        <f t="shared" si="0"/>
        <v>1874</v>
      </c>
      <c r="C22" s="18">
        <f t="shared" si="0"/>
        <v>2178</v>
      </c>
      <c r="D22" s="26">
        <v>497</v>
      </c>
      <c r="E22" s="40">
        <v>693</v>
      </c>
      <c r="F22" s="26">
        <v>1108</v>
      </c>
      <c r="G22" s="27">
        <v>1287</v>
      </c>
      <c r="H22" s="26">
        <v>1</v>
      </c>
      <c r="I22" s="27">
        <v>2</v>
      </c>
      <c r="J22" s="26">
        <v>33</v>
      </c>
      <c r="K22" s="27">
        <v>18</v>
      </c>
      <c r="L22" s="26">
        <v>82</v>
      </c>
      <c r="M22" s="27">
        <v>45</v>
      </c>
      <c r="N22" s="26">
        <v>153</v>
      </c>
      <c r="O22" s="27">
        <v>133</v>
      </c>
    </row>
    <row r="23" spans="1:22" s="4" customFormat="1" ht="18" customHeight="1" thickBot="1" x14ac:dyDescent="0.25">
      <c r="A23" s="28" t="s">
        <v>11</v>
      </c>
      <c r="B23" s="17">
        <f t="shared" si="0"/>
        <v>1599</v>
      </c>
      <c r="C23" s="18">
        <f t="shared" si="0"/>
        <v>2481</v>
      </c>
      <c r="D23" s="26">
        <v>466</v>
      </c>
      <c r="E23" s="29">
        <v>560</v>
      </c>
      <c r="F23" s="30">
        <v>861</v>
      </c>
      <c r="G23" s="31">
        <v>1710</v>
      </c>
      <c r="H23" s="32">
        <v>7</v>
      </c>
      <c r="I23" s="29">
        <v>1</v>
      </c>
      <c r="J23" s="30">
        <v>30</v>
      </c>
      <c r="K23" s="33">
        <v>22</v>
      </c>
      <c r="L23" s="32">
        <v>113</v>
      </c>
      <c r="M23" s="29">
        <v>63</v>
      </c>
      <c r="N23" s="30">
        <v>122</v>
      </c>
      <c r="O23" s="33">
        <v>125</v>
      </c>
    </row>
    <row r="24" spans="1:22" ht="18.75" customHeight="1" thickBot="1" x14ac:dyDescent="0.25">
      <c r="A24" s="34" t="s">
        <v>15</v>
      </c>
      <c r="B24" s="35">
        <f>SUM(B12:B23)</f>
        <v>20789</v>
      </c>
      <c r="C24" s="36">
        <f t="shared" ref="C24:O24" si="1">SUM(C12:C23)</f>
        <v>17623</v>
      </c>
      <c r="D24" s="37">
        <f t="shared" si="1"/>
        <v>5567</v>
      </c>
      <c r="E24" s="38">
        <f t="shared" si="1"/>
        <v>4082</v>
      </c>
      <c r="F24" s="35">
        <f t="shared" si="1"/>
        <v>12240</v>
      </c>
      <c r="G24" s="36">
        <f t="shared" si="1"/>
        <v>10992</v>
      </c>
      <c r="H24" s="37">
        <f t="shared" si="1"/>
        <v>24</v>
      </c>
      <c r="I24" s="38">
        <f t="shared" si="1"/>
        <v>19</v>
      </c>
      <c r="J24" s="35">
        <f t="shared" si="1"/>
        <v>349</v>
      </c>
      <c r="K24" s="36">
        <f t="shared" si="1"/>
        <v>247</v>
      </c>
      <c r="L24" s="37">
        <f t="shared" si="1"/>
        <v>1038</v>
      </c>
      <c r="M24" s="38">
        <f t="shared" si="1"/>
        <v>649</v>
      </c>
      <c r="N24" s="35">
        <f t="shared" si="1"/>
        <v>1571</v>
      </c>
      <c r="O24" s="36">
        <f t="shared" si="1"/>
        <v>1634</v>
      </c>
    </row>
    <row r="25" spans="1:22" x14ac:dyDescent="0.2">
      <c r="A25" s="39" t="s">
        <v>25</v>
      </c>
    </row>
    <row r="26" spans="1:22" x14ac:dyDescent="0.2">
      <c r="A26" s="39" t="s">
        <v>28</v>
      </c>
    </row>
    <row r="27" spans="1:22" x14ac:dyDescent="0.2">
      <c r="A27" s="11" t="s">
        <v>16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 differentFirst="1">
    <oddHeader>&amp;L&amp;G</oddHeader>
    <firstHeader>&amp;L&amp;G</first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V26"/>
  <sheetViews>
    <sheetView zoomScaleNormal="100" workbookViewId="0">
      <selection activeCell="L17" sqref="L17"/>
    </sheetView>
  </sheetViews>
  <sheetFormatPr defaultRowHeight="12.75" x14ac:dyDescent="0.2"/>
  <cols>
    <col min="1" max="1" width="9.7109375" style="11" customWidth="1"/>
    <col min="2" max="14" width="7.85546875" style="11" customWidth="1"/>
    <col min="15" max="15" width="9.5703125" style="11" customWidth="1"/>
  </cols>
  <sheetData>
    <row r="2" spans="1:22" s="63" customFormat="1" ht="15" x14ac:dyDescent="0.25">
      <c r="A2" s="64" t="s">
        <v>27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4" spans="1:22" s="63" customFormat="1" ht="15" x14ac:dyDescent="0.25">
      <c r="A4" s="61" t="str">
        <f>UPPER("Število novo registriranih poslovnih subjektov in število izbrisanih poslovnih subjektov po skupinah, v mesecih leta 2009")</f>
        <v>ŠTEVILO NOVO REGISTRIRANIH POSLOVNIH SUBJEKTOV IN ŠTEVILO IZBRISANIH POSLOVNIH SUBJEKTOV PO SKUPINAH, V MESECIH LETA 2009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22" s="63" customFormat="1" ht="15.75" thickBot="1" x14ac:dyDescent="0.3">
      <c r="A5" s="61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</row>
    <row r="6" spans="1:22" s="63" customFormat="1" ht="14.25" x14ac:dyDescent="0.2">
      <c r="A6" s="79" t="s">
        <v>17</v>
      </c>
      <c r="B6" s="80" t="s">
        <v>15</v>
      </c>
      <c r="C6" s="81"/>
      <c r="D6" s="80" t="s">
        <v>39</v>
      </c>
      <c r="E6" s="82"/>
      <c r="F6" s="80" t="s">
        <v>40</v>
      </c>
      <c r="G6" s="82"/>
      <c r="H6" s="80" t="s">
        <v>41</v>
      </c>
      <c r="I6" s="82"/>
      <c r="J6" s="80" t="s">
        <v>55</v>
      </c>
      <c r="K6" s="81"/>
      <c r="L6" s="83" t="s">
        <v>14</v>
      </c>
      <c r="M6" s="82"/>
      <c r="N6" s="80" t="s">
        <v>42</v>
      </c>
      <c r="O6" s="81"/>
    </row>
    <row r="7" spans="1:22" s="63" customFormat="1" ht="14.25" x14ac:dyDescent="0.2">
      <c r="A7" s="84"/>
      <c r="B7" s="85"/>
      <c r="C7" s="86"/>
      <c r="D7" s="87" t="s">
        <v>53</v>
      </c>
      <c r="E7" s="88"/>
      <c r="F7" s="85" t="s">
        <v>44</v>
      </c>
      <c r="G7" s="88"/>
      <c r="H7" s="87" t="s">
        <v>45</v>
      </c>
      <c r="I7" s="88"/>
      <c r="J7" s="85" t="s">
        <v>56</v>
      </c>
      <c r="K7" s="86"/>
      <c r="L7" s="87"/>
      <c r="M7" s="88"/>
      <c r="N7" s="85" t="s">
        <v>47</v>
      </c>
      <c r="O7" s="86"/>
    </row>
    <row r="8" spans="1:22" x14ac:dyDescent="0.2">
      <c r="A8" s="84"/>
      <c r="B8" s="85"/>
      <c r="C8" s="86"/>
      <c r="D8" s="87" t="s">
        <v>54</v>
      </c>
      <c r="E8" s="88"/>
      <c r="F8" s="89" t="s">
        <v>48</v>
      </c>
      <c r="G8" s="88"/>
      <c r="H8" s="87" t="s">
        <v>49</v>
      </c>
      <c r="I8" s="88"/>
      <c r="J8" s="85" t="s">
        <v>46</v>
      </c>
      <c r="K8" s="86"/>
      <c r="L8" s="87"/>
      <c r="M8" s="88"/>
      <c r="N8" s="85" t="s">
        <v>51</v>
      </c>
      <c r="O8" s="86"/>
    </row>
    <row r="9" spans="1:22" s="66" customFormat="1" ht="13.5" thickBot="1" x14ac:dyDescent="0.25">
      <c r="A9" s="90"/>
      <c r="B9" s="85"/>
      <c r="C9" s="86"/>
      <c r="D9" s="87"/>
      <c r="E9" s="88"/>
      <c r="F9" s="87"/>
      <c r="G9" s="88"/>
      <c r="H9" s="87"/>
      <c r="I9" s="88"/>
      <c r="J9" s="85" t="s">
        <v>50</v>
      </c>
      <c r="K9" s="86"/>
      <c r="L9" s="87"/>
      <c r="M9" s="88"/>
      <c r="N9" s="85" t="s">
        <v>52</v>
      </c>
      <c r="O9" s="86"/>
    </row>
    <row r="10" spans="1:22" s="66" customFormat="1" ht="13.5" thickBot="1" x14ac:dyDescent="0.25">
      <c r="A10" s="95"/>
      <c r="B10" s="96" t="s">
        <v>12</v>
      </c>
      <c r="C10" s="97" t="s">
        <v>13</v>
      </c>
      <c r="D10" s="96" t="s">
        <v>12</v>
      </c>
      <c r="E10" s="97" t="s">
        <v>13</v>
      </c>
      <c r="F10" s="96" t="s">
        <v>12</v>
      </c>
      <c r="G10" s="97" t="s">
        <v>13</v>
      </c>
      <c r="H10" s="96" t="s">
        <v>12</v>
      </c>
      <c r="I10" s="97" t="s">
        <v>13</v>
      </c>
      <c r="J10" s="96" t="s">
        <v>12</v>
      </c>
      <c r="K10" s="97" t="s">
        <v>13</v>
      </c>
      <c r="L10" s="96" t="s">
        <v>12</v>
      </c>
      <c r="M10" s="97" t="s">
        <v>13</v>
      </c>
      <c r="N10" s="96" t="s">
        <v>12</v>
      </c>
      <c r="O10" s="97" t="s">
        <v>13</v>
      </c>
    </row>
    <row r="11" spans="1:22" s="66" customFormat="1" ht="12.75" customHeight="1" thickBot="1" x14ac:dyDescent="0.25">
      <c r="A11" s="67">
        <v>1</v>
      </c>
      <c r="B11" s="68" t="s">
        <v>30</v>
      </c>
      <c r="C11" s="69" t="s">
        <v>31</v>
      </c>
      <c r="D11" s="70">
        <v>4</v>
      </c>
      <c r="E11" s="69">
        <v>5</v>
      </c>
      <c r="F11" s="68">
        <v>8</v>
      </c>
      <c r="G11" s="69">
        <v>9</v>
      </c>
      <c r="H11" s="70">
        <v>10</v>
      </c>
      <c r="I11" s="71">
        <v>11</v>
      </c>
      <c r="J11" s="68">
        <v>12</v>
      </c>
      <c r="K11" s="69">
        <v>13</v>
      </c>
      <c r="L11" s="70">
        <v>14</v>
      </c>
      <c r="M11" s="71">
        <v>15</v>
      </c>
      <c r="N11" s="68">
        <v>16</v>
      </c>
      <c r="O11" s="69">
        <v>17</v>
      </c>
    </row>
    <row r="12" spans="1:22" s="4" customFormat="1" ht="18" customHeight="1" x14ac:dyDescent="0.2">
      <c r="A12" s="10" t="s">
        <v>0</v>
      </c>
      <c r="B12" s="12">
        <f t="shared" ref="B12:C23" si="0">D12+F12+H12+J12+L12+N12</f>
        <v>2123</v>
      </c>
      <c r="C12" s="13">
        <f t="shared" si="0"/>
        <v>1137</v>
      </c>
      <c r="D12" s="14">
        <v>498</v>
      </c>
      <c r="E12" s="15">
        <v>309</v>
      </c>
      <c r="F12" s="12">
        <v>1367</v>
      </c>
      <c r="G12" s="13">
        <v>619</v>
      </c>
      <c r="H12" s="14">
        <v>3</v>
      </c>
      <c r="I12" s="15">
        <v>2</v>
      </c>
      <c r="J12" s="12">
        <v>30</v>
      </c>
      <c r="K12" s="13">
        <v>21</v>
      </c>
      <c r="L12" s="14">
        <v>73</v>
      </c>
      <c r="M12" s="15">
        <v>90</v>
      </c>
      <c r="N12" s="12">
        <v>152</v>
      </c>
      <c r="O12" s="13">
        <v>96</v>
      </c>
    </row>
    <row r="13" spans="1:22" s="4" customFormat="1" ht="18" customHeight="1" x14ac:dyDescent="0.2">
      <c r="A13" s="16" t="s">
        <v>1</v>
      </c>
      <c r="B13" s="17">
        <f t="shared" si="0"/>
        <v>1656</v>
      </c>
      <c r="C13" s="18">
        <f t="shared" si="0"/>
        <v>1052</v>
      </c>
      <c r="D13" s="19">
        <v>571</v>
      </c>
      <c r="E13" s="20">
        <v>204</v>
      </c>
      <c r="F13" s="21">
        <v>825</v>
      </c>
      <c r="G13" s="22">
        <v>654</v>
      </c>
      <c r="H13" s="19">
        <v>0</v>
      </c>
      <c r="I13" s="20">
        <v>0</v>
      </c>
      <c r="J13" s="21">
        <v>29</v>
      </c>
      <c r="K13" s="22">
        <v>19</v>
      </c>
      <c r="L13" s="19">
        <v>87</v>
      </c>
      <c r="M13" s="20">
        <v>74</v>
      </c>
      <c r="N13" s="21">
        <v>144</v>
      </c>
      <c r="O13" s="22">
        <v>101</v>
      </c>
    </row>
    <row r="14" spans="1:22" s="4" customFormat="1" ht="18" customHeight="1" x14ac:dyDescent="0.2">
      <c r="A14" s="16" t="s">
        <v>2</v>
      </c>
      <c r="B14" s="17">
        <f t="shared" si="0"/>
        <v>1994</v>
      </c>
      <c r="C14" s="18">
        <f t="shared" si="0"/>
        <v>1353</v>
      </c>
      <c r="D14" s="19">
        <v>687</v>
      </c>
      <c r="E14" s="20">
        <v>158</v>
      </c>
      <c r="F14" s="17">
        <v>1032</v>
      </c>
      <c r="G14" s="18">
        <v>915</v>
      </c>
      <c r="H14" s="19">
        <v>0</v>
      </c>
      <c r="I14" s="20">
        <v>4</v>
      </c>
      <c r="J14" s="21">
        <v>40</v>
      </c>
      <c r="K14" s="22">
        <v>26</v>
      </c>
      <c r="L14" s="19">
        <v>101</v>
      </c>
      <c r="M14" s="20">
        <v>108</v>
      </c>
      <c r="N14" s="21">
        <v>134</v>
      </c>
      <c r="O14" s="22">
        <v>142</v>
      </c>
      <c r="P14" s="5"/>
      <c r="Q14" s="5"/>
      <c r="R14" s="5"/>
      <c r="S14" s="5"/>
      <c r="T14" s="5"/>
      <c r="U14" s="5"/>
      <c r="V14" s="5"/>
    </row>
    <row r="15" spans="1:22" s="4" customFormat="1" ht="18" customHeight="1" x14ac:dyDescent="0.2">
      <c r="A15" s="16" t="s">
        <v>3</v>
      </c>
      <c r="B15" s="17">
        <f t="shared" si="0"/>
        <v>2000</v>
      </c>
      <c r="C15" s="18">
        <f t="shared" si="0"/>
        <v>1158</v>
      </c>
      <c r="D15" s="19">
        <v>545</v>
      </c>
      <c r="E15" s="20">
        <v>140</v>
      </c>
      <c r="F15" s="17">
        <v>1229</v>
      </c>
      <c r="G15" s="18">
        <v>819</v>
      </c>
      <c r="H15" s="19">
        <v>2</v>
      </c>
      <c r="I15" s="20">
        <v>1</v>
      </c>
      <c r="J15" s="21">
        <v>26</v>
      </c>
      <c r="K15" s="22">
        <v>16</v>
      </c>
      <c r="L15" s="19">
        <v>77</v>
      </c>
      <c r="M15" s="20">
        <v>65</v>
      </c>
      <c r="N15" s="21">
        <v>121</v>
      </c>
      <c r="O15" s="22">
        <v>117</v>
      </c>
      <c r="P15" s="5"/>
      <c r="Q15" s="5"/>
      <c r="R15" s="5"/>
      <c r="S15" s="5"/>
      <c r="T15" s="5"/>
      <c r="U15" s="5"/>
      <c r="V15" s="5"/>
    </row>
    <row r="16" spans="1:22" s="4" customFormat="1" ht="18" customHeight="1" x14ac:dyDescent="0.2">
      <c r="A16" s="16" t="s">
        <v>4</v>
      </c>
      <c r="B16" s="17">
        <f t="shared" si="0"/>
        <v>1919</v>
      </c>
      <c r="C16" s="18">
        <f t="shared" si="0"/>
        <v>1046</v>
      </c>
      <c r="D16" s="19">
        <v>551</v>
      </c>
      <c r="E16" s="20">
        <v>165</v>
      </c>
      <c r="F16" s="17">
        <v>1160</v>
      </c>
      <c r="G16" s="18">
        <v>614</v>
      </c>
      <c r="H16" s="19">
        <v>1</v>
      </c>
      <c r="I16" s="20">
        <v>1</v>
      </c>
      <c r="J16" s="21">
        <v>27</v>
      </c>
      <c r="K16" s="22">
        <v>10</v>
      </c>
      <c r="L16" s="19">
        <v>74</v>
      </c>
      <c r="M16" s="20">
        <v>68</v>
      </c>
      <c r="N16" s="21">
        <v>106</v>
      </c>
      <c r="O16" s="22">
        <v>188</v>
      </c>
      <c r="P16" s="5"/>
      <c r="Q16" s="5"/>
      <c r="R16" s="5"/>
      <c r="S16" s="5"/>
      <c r="T16" s="5"/>
      <c r="U16" s="5"/>
      <c r="V16" s="5"/>
    </row>
    <row r="17" spans="1:22" s="4" customFormat="1" ht="18" customHeight="1" x14ac:dyDescent="0.2">
      <c r="A17" s="16" t="s">
        <v>5</v>
      </c>
      <c r="B17" s="17">
        <f t="shared" si="0"/>
        <v>1851</v>
      </c>
      <c r="C17" s="18">
        <f t="shared" si="0"/>
        <v>1476</v>
      </c>
      <c r="D17" s="19">
        <v>536</v>
      </c>
      <c r="E17" s="20">
        <v>154</v>
      </c>
      <c r="F17" s="17">
        <v>1120</v>
      </c>
      <c r="G17" s="18">
        <v>975</v>
      </c>
      <c r="H17" s="19">
        <v>0</v>
      </c>
      <c r="I17" s="20">
        <v>0</v>
      </c>
      <c r="J17" s="21">
        <v>32</v>
      </c>
      <c r="K17" s="22">
        <v>16</v>
      </c>
      <c r="L17" s="19">
        <v>63</v>
      </c>
      <c r="M17" s="20">
        <v>92</v>
      </c>
      <c r="N17" s="21">
        <v>100</v>
      </c>
      <c r="O17" s="22">
        <v>239</v>
      </c>
      <c r="P17" s="5"/>
      <c r="Q17" s="5"/>
      <c r="R17" s="5"/>
      <c r="S17" s="5"/>
      <c r="T17" s="5"/>
      <c r="U17" s="5"/>
      <c r="V17" s="5"/>
    </row>
    <row r="18" spans="1:22" s="4" customFormat="1" ht="18" customHeight="1" x14ac:dyDescent="0.2">
      <c r="A18" s="16" t="s">
        <v>6</v>
      </c>
      <c r="B18" s="17">
        <f t="shared" si="0"/>
        <v>1692</v>
      </c>
      <c r="C18" s="18">
        <f t="shared" si="0"/>
        <v>1468</v>
      </c>
      <c r="D18" s="23">
        <v>415</v>
      </c>
      <c r="E18" s="24">
        <v>159</v>
      </c>
      <c r="F18" s="17">
        <v>1039</v>
      </c>
      <c r="G18" s="18">
        <v>926</v>
      </c>
      <c r="H18" s="23">
        <v>1</v>
      </c>
      <c r="I18" s="24">
        <v>1</v>
      </c>
      <c r="J18" s="17">
        <v>29</v>
      </c>
      <c r="K18" s="18">
        <v>9</v>
      </c>
      <c r="L18" s="23">
        <v>64</v>
      </c>
      <c r="M18" s="24">
        <v>50</v>
      </c>
      <c r="N18" s="17">
        <v>144</v>
      </c>
      <c r="O18" s="18">
        <v>323</v>
      </c>
      <c r="P18" s="5"/>
      <c r="Q18" s="5"/>
      <c r="R18" s="5"/>
      <c r="S18" s="5"/>
      <c r="T18" s="5"/>
      <c r="U18" s="5"/>
      <c r="V18" s="5"/>
    </row>
    <row r="19" spans="1:22" s="4" customFormat="1" ht="18" customHeight="1" x14ac:dyDescent="0.2">
      <c r="A19" s="16" t="s">
        <v>7</v>
      </c>
      <c r="B19" s="17">
        <f t="shared" si="0"/>
        <v>1394</v>
      </c>
      <c r="C19" s="18">
        <f t="shared" si="0"/>
        <v>837</v>
      </c>
      <c r="D19" s="23">
        <v>326</v>
      </c>
      <c r="E19" s="24">
        <v>38</v>
      </c>
      <c r="F19" s="17">
        <v>832</v>
      </c>
      <c r="G19" s="18">
        <v>633</v>
      </c>
      <c r="H19" s="23">
        <v>2</v>
      </c>
      <c r="I19" s="24">
        <v>2</v>
      </c>
      <c r="J19" s="17">
        <v>26</v>
      </c>
      <c r="K19" s="18">
        <v>4</v>
      </c>
      <c r="L19" s="23">
        <v>77</v>
      </c>
      <c r="M19" s="24">
        <v>38</v>
      </c>
      <c r="N19" s="17">
        <v>131</v>
      </c>
      <c r="O19" s="18">
        <v>122</v>
      </c>
    </row>
    <row r="20" spans="1:22" s="4" customFormat="1" ht="18" customHeight="1" x14ac:dyDescent="0.2">
      <c r="A20" s="16" t="s">
        <v>8</v>
      </c>
      <c r="B20" s="17">
        <f t="shared" si="0"/>
        <v>1884</v>
      </c>
      <c r="C20" s="25">
        <f t="shared" si="0"/>
        <v>1210</v>
      </c>
      <c r="D20" s="17">
        <v>458</v>
      </c>
      <c r="E20" s="25">
        <v>178</v>
      </c>
      <c r="F20" s="26">
        <v>1191</v>
      </c>
      <c r="G20" s="27">
        <v>763</v>
      </c>
      <c r="H20" s="24">
        <v>0</v>
      </c>
      <c r="I20" s="18">
        <v>3</v>
      </c>
      <c r="J20" s="17">
        <v>24</v>
      </c>
      <c r="K20" s="25">
        <v>16</v>
      </c>
      <c r="L20" s="17">
        <v>66</v>
      </c>
      <c r="M20" s="25">
        <v>69</v>
      </c>
      <c r="N20" s="17">
        <v>145</v>
      </c>
      <c r="O20" s="25">
        <v>181</v>
      </c>
    </row>
    <row r="21" spans="1:22" s="4" customFormat="1" ht="18" customHeight="1" x14ac:dyDescent="0.2">
      <c r="A21" s="16" t="s">
        <v>9</v>
      </c>
      <c r="B21" s="17">
        <f t="shared" si="0"/>
        <v>2025</v>
      </c>
      <c r="C21" s="25">
        <f t="shared" si="0"/>
        <v>1126</v>
      </c>
      <c r="D21" s="26">
        <v>503</v>
      </c>
      <c r="E21" s="27">
        <v>252</v>
      </c>
      <c r="F21" s="26">
        <v>1275</v>
      </c>
      <c r="G21" s="27">
        <v>658</v>
      </c>
      <c r="H21" s="26">
        <v>5</v>
      </c>
      <c r="I21" s="27">
        <v>0</v>
      </c>
      <c r="J21" s="26">
        <v>38</v>
      </c>
      <c r="K21" s="27">
        <v>8</v>
      </c>
      <c r="L21" s="26">
        <v>82</v>
      </c>
      <c r="M21" s="27">
        <v>42</v>
      </c>
      <c r="N21" s="26">
        <v>122</v>
      </c>
      <c r="O21" s="27">
        <v>166</v>
      </c>
    </row>
    <row r="22" spans="1:22" s="4" customFormat="1" ht="18" customHeight="1" x14ac:dyDescent="0.2">
      <c r="A22" s="16" t="s">
        <v>10</v>
      </c>
      <c r="B22" s="26">
        <f t="shared" si="0"/>
        <v>1677</v>
      </c>
      <c r="C22" s="27">
        <f t="shared" si="0"/>
        <v>1428</v>
      </c>
      <c r="D22" s="26">
        <v>465</v>
      </c>
      <c r="E22" s="27">
        <v>362</v>
      </c>
      <c r="F22" s="26">
        <v>984</v>
      </c>
      <c r="G22" s="27">
        <v>821</v>
      </c>
      <c r="H22" s="26">
        <v>0</v>
      </c>
      <c r="I22" s="27">
        <v>0</v>
      </c>
      <c r="J22" s="26">
        <v>29</v>
      </c>
      <c r="K22" s="27">
        <v>18</v>
      </c>
      <c r="L22" s="26">
        <v>79</v>
      </c>
      <c r="M22" s="27">
        <v>49</v>
      </c>
      <c r="N22" s="26">
        <v>120</v>
      </c>
      <c r="O22" s="27">
        <v>178</v>
      </c>
    </row>
    <row r="23" spans="1:22" s="4" customFormat="1" ht="18" customHeight="1" thickBot="1" x14ac:dyDescent="0.25">
      <c r="A23" s="28" t="s">
        <v>11</v>
      </c>
      <c r="B23" s="26">
        <f t="shared" si="0"/>
        <v>1237</v>
      </c>
      <c r="C23" s="27">
        <f t="shared" si="0"/>
        <v>2062</v>
      </c>
      <c r="D23" s="26">
        <v>429</v>
      </c>
      <c r="E23" s="29">
        <v>498</v>
      </c>
      <c r="F23" s="30">
        <v>589</v>
      </c>
      <c r="G23" s="31">
        <v>1303</v>
      </c>
      <c r="H23" s="32">
        <v>0</v>
      </c>
      <c r="I23" s="29">
        <v>9</v>
      </c>
      <c r="J23" s="30">
        <v>29</v>
      </c>
      <c r="K23" s="33">
        <v>30</v>
      </c>
      <c r="L23" s="32">
        <v>71</v>
      </c>
      <c r="M23" s="29">
        <v>64</v>
      </c>
      <c r="N23" s="30">
        <v>119</v>
      </c>
      <c r="O23" s="33">
        <v>158</v>
      </c>
    </row>
    <row r="24" spans="1:22" ht="18.75" customHeight="1" thickBot="1" x14ac:dyDescent="0.25">
      <c r="A24" s="34" t="s">
        <v>15</v>
      </c>
      <c r="B24" s="35">
        <f>SUM(B12:B23)</f>
        <v>21452</v>
      </c>
      <c r="C24" s="36">
        <f t="shared" ref="C24:O24" si="1">SUM(C12:C23)</f>
        <v>15353</v>
      </c>
      <c r="D24" s="37">
        <f t="shared" si="1"/>
        <v>5984</v>
      </c>
      <c r="E24" s="38">
        <f t="shared" si="1"/>
        <v>2617</v>
      </c>
      <c r="F24" s="35">
        <f t="shared" si="1"/>
        <v>12643</v>
      </c>
      <c r="G24" s="36">
        <f t="shared" si="1"/>
        <v>9700</v>
      </c>
      <c r="H24" s="37">
        <f t="shared" si="1"/>
        <v>14</v>
      </c>
      <c r="I24" s="38">
        <f t="shared" si="1"/>
        <v>23</v>
      </c>
      <c r="J24" s="35">
        <f t="shared" si="1"/>
        <v>359</v>
      </c>
      <c r="K24" s="36">
        <f t="shared" si="1"/>
        <v>193</v>
      </c>
      <c r="L24" s="37">
        <f t="shared" si="1"/>
        <v>914</v>
      </c>
      <c r="M24" s="38">
        <f t="shared" si="1"/>
        <v>809</v>
      </c>
      <c r="N24" s="35">
        <f t="shared" si="1"/>
        <v>1538</v>
      </c>
      <c r="O24" s="36">
        <f t="shared" si="1"/>
        <v>2011</v>
      </c>
    </row>
    <row r="25" spans="1:22" x14ac:dyDescent="0.2">
      <c r="A25" s="39"/>
    </row>
    <row r="26" spans="1:22" x14ac:dyDescent="0.2">
      <c r="A26" s="39" t="s">
        <v>16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 differentFirst="1">
    <oddHeader>&amp;L&amp;G</oddHeader>
    <firstHeader>&amp;L&amp;G</first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D2F78-BCA5-4BD8-AC52-BCD710E3FCB9}">
  <dimension ref="A2:U30"/>
  <sheetViews>
    <sheetView zoomScale="110" zoomScaleNormal="110" zoomScaleSheetLayoutView="100" workbookViewId="0">
      <selection activeCell="D11" sqref="D11"/>
    </sheetView>
  </sheetViews>
  <sheetFormatPr defaultRowHeight="12.75" x14ac:dyDescent="0.2"/>
  <cols>
    <col min="1" max="1" width="9.85546875" style="101" customWidth="1"/>
    <col min="2" max="3" width="9.28515625" style="101" customWidth="1"/>
    <col min="4" max="11" width="7.42578125" style="101" customWidth="1"/>
    <col min="12" max="12" width="9.7109375" style="101" customWidth="1"/>
    <col min="13" max="13" width="9.140625" style="101" customWidth="1"/>
    <col min="14" max="15" width="7.42578125" style="101" customWidth="1"/>
    <col min="16" max="17" width="8.85546875" style="101" customWidth="1"/>
    <col min="18" max="16384" width="9.140625" style="102"/>
  </cols>
  <sheetData>
    <row r="2" spans="1:21" s="100" customFormat="1" ht="15" x14ac:dyDescent="0.25">
      <c r="A2" s="98" t="s">
        <v>57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</row>
    <row r="4" spans="1:21" s="100" customFormat="1" ht="15" x14ac:dyDescent="0.25">
      <c r="A4" s="103" t="str">
        <f>UPPER("Število novo registriranih poslovnih subjektov in število izbrisanih poslovnih subjektov po skupinah, v mesecih leta 2024")</f>
        <v>ŠTEVILO NOVO REGISTRIRANIH POSLOVNIH SUBJEKTOV IN ŠTEVILO IZBRISANIH POSLOVNIH SUBJEKTOV PO SKUPINAH, V MESECIH LETA 2024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</row>
    <row r="5" spans="1:21" ht="13.5" thickBot="1" x14ac:dyDescent="0.25"/>
    <row r="6" spans="1:21" s="109" customFormat="1" x14ac:dyDescent="0.2">
      <c r="A6" s="104" t="s">
        <v>17</v>
      </c>
      <c r="B6" s="105" t="s">
        <v>15</v>
      </c>
      <c r="C6" s="106"/>
      <c r="D6" s="105" t="s">
        <v>39</v>
      </c>
      <c r="E6" s="107"/>
      <c r="F6" s="105" t="s">
        <v>18</v>
      </c>
      <c r="G6" s="106"/>
      <c r="H6" s="105" t="s">
        <v>40</v>
      </c>
      <c r="I6" s="107"/>
      <c r="J6" s="105" t="s">
        <v>41</v>
      </c>
      <c r="K6" s="107"/>
      <c r="L6" s="105" t="s">
        <v>58</v>
      </c>
      <c r="M6" s="106"/>
      <c r="N6" s="108" t="s">
        <v>14</v>
      </c>
      <c r="O6" s="107"/>
      <c r="P6" s="105" t="s">
        <v>59</v>
      </c>
      <c r="Q6" s="106"/>
    </row>
    <row r="7" spans="1:21" s="109" customFormat="1" x14ac:dyDescent="0.2">
      <c r="A7" s="110"/>
      <c r="B7" s="111"/>
      <c r="C7" s="112"/>
      <c r="D7" s="113" t="s">
        <v>43</v>
      </c>
      <c r="E7" s="114"/>
      <c r="F7" s="111"/>
      <c r="G7" s="112"/>
      <c r="H7" s="111" t="s">
        <v>44</v>
      </c>
      <c r="I7" s="114"/>
      <c r="J7" s="113" t="s">
        <v>45</v>
      </c>
      <c r="K7" s="114"/>
      <c r="L7" s="111" t="s">
        <v>46</v>
      </c>
      <c r="M7" s="112"/>
      <c r="N7" s="113"/>
      <c r="O7" s="114"/>
      <c r="P7" s="111" t="s">
        <v>60</v>
      </c>
      <c r="Q7" s="112"/>
    </row>
    <row r="8" spans="1:21" s="109" customFormat="1" x14ac:dyDescent="0.2">
      <c r="A8" s="110"/>
      <c r="B8" s="111"/>
      <c r="C8" s="112"/>
      <c r="D8" s="113"/>
      <c r="E8" s="114"/>
      <c r="F8" s="111"/>
      <c r="G8" s="112"/>
      <c r="H8" s="115" t="s">
        <v>48</v>
      </c>
      <c r="I8" s="114"/>
      <c r="J8" s="113" t="s">
        <v>49</v>
      </c>
      <c r="K8" s="114"/>
      <c r="L8" s="111" t="s">
        <v>50</v>
      </c>
      <c r="M8" s="112"/>
      <c r="N8" s="113"/>
      <c r="O8" s="114"/>
      <c r="P8" s="111" t="s">
        <v>51</v>
      </c>
      <c r="Q8" s="112"/>
    </row>
    <row r="9" spans="1:21" s="109" customFormat="1" ht="13.5" thickBot="1" x14ac:dyDescent="0.25">
      <c r="A9" s="116"/>
      <c r="B9" s="117"/>
      <c r="C9" s="118"/>
      <c r="D9" s="119"/>
      <c r="E9" s="120"/>
      <c r="F9" s="117"/>
      <c r="G9" s="118"/>
      <c r="H9" s="119"/>
      <c r="I9" s="120"/>
      <c r="J9" s="119"/>
      <c r="K9" s="120"/>
      <c r="L9" s="117"/>
      <c r="M9" s="118"/>
      <c r="N9" s="119"/>
      <c r="O9" s="120"/>
      <c r="P9" s="117" t="s">
        <v>52</v>
      </c>
      <c r="Q9" s="118"/>
    </row>
    <row r="10" spans="1:21" s="109" customFormat="1" ht="13.5" thickBot="1" x14ac:dyDescent="0.25">
      <c r="A10" s="121"/>
      <c r="B10" s="122" t="s">
        <v>12</v>
      </c>
      <c r="C10" s="123" t="s">
        <v>13</v>
      </c>
      <c r="D10" s="124" t="s">
        <v>12</v>
      </c>
      <c r="E10" s="123" t="s">
        <v>13</v>
      </c>
      <c r="F10" s="125" t="s">
        <v>12</v>
      </c>
      <c r="G10" s="123" t="s">
        <v>13</v>
      </c>
      <c r="H10" s="126" t="s">
        <v>12</v>
      </c>
      <c r="I10" s="127" t="s">
        <v>13</v>
      </c>
      <c r="J10" s="124" t="s">
        <v>12</v>
      </c>
      <c r="K10" s="128" t="s">
        <v>13</v>
      </c>
      <c r="L10" s="122" t="s">
        <v>12</v>
      </c>
      <c r="M10" s="123" t="s">
        <v>13</v>
      </c>
      <c r="N10" s="124" t="s">
        <v>12</v>
      </c>
      <c r="O10" s="128" t="s">
        <v>13</v>
      </c>
      <c r="P10" s="122" t="s">
        <v>12</v>
      </c>
      <c r="Q10" s="123" t="s">
        <v>13</v>
      </c>
    </row>
    <row r="11" spans="1:21" s="109" customFormat="1" ht="40.15" customHeight="1" thickBot="1" x14ac:dyDescent="0.25">
      <c r="A11" s="129">
        <v>1</v>
      </c>
      <c r="B11" s="130" t="s">
        <v>30</v>
      </c>
      <c r="C11" s="131" t="s">
        <v>31</v>
      </c>
      <c r="D11" s="132">
        <v>4</v>
      </c>
      <c r="E11" s="131">
        <v>5</v>
      </c>
      <c r="F11" s="133">
        <v>6</v>
      </c>
      <c r="G11" s="131">
        <v>7</v>
      </c>
      <c r="H11" s="130">
        <v>8</v>
      </c>
      <c r="I11" s="131">
        <v>9</v>
      </c>
      <c r="J11" s="132">
        <v>10</v>
      </c>
      <c r="K11" s="134">
        <v>11</v>
      </c>
      <c r="L11" s="130">
        <v>12</v>
      </c>
      <c r="M11" s="131">
        <v>13</v>
      </c>
      <c r="N11" s="132">
        <v>14</v>
      </c>
      <c r="O11" s="134">
        <v>15</v>
      </c>
      <c r="P11" s="130">
        <v>16</v>
      </c>
      <c r="Q11" s="131">
        <v>17</v>
      </c>
    </row>
    <row r="12" spans="1:21" s="141" customFormat="1" ht="18" customHeight="1" x14ac:dyDescent="0.25">
      <c r="A12" s="135" t="s">
        <v>0</v>
      </c>
      <c r="B12" s="136">
        <f>IF(SUM(D12:Q12)&gt;0,SUM(D12+F12+H12+J12+L12+N12+P12),"")</f>
        <v>2528</v>
      </c>
      <c r="C12" s="137">
        <f>IF(SUM(D12:Q12)&gt;0,SUM(E12+G12+I12+K12+M12+O12+Q12),"")</f>
        <v>1617</v>
      </c>
      <c r="D12" s="138">
        <v>376</v>
      </c>
      <c r="E12" s="137">
        <v>205</v>
      </c>
      <c r="F12" s="138">
        <v>3</v>
      </c>
      <c r="G12" s="139">
        <v>3</v>
      </c>
      <c r="H12" s="136">
        <v>1957</v>
      </c>
      <c r="I12" s="137">
        <v>1192</v>
      </c>
      <c r="J12" s="138">
        <v>2</v>
      </c>
      <c r="K12" s="140">
        <v>5</v>
      </c>
      <c r="L12" s="136">
        <v>16</v>
      </c>
      <c r="M12" s="137">
        <v>23</v>
      </c>
      <c r="N12" s="138">
        <v>50</v>
      </c>
      <c r="O12" s="140">
        <v>52</v>
      </c>
      <c r="P12" s="136">
        <v>124</v>
      </c>
      <c r="Q12" s="137">
        <v>137</v>
      </c>
      <c r="T12" s="142"/>
      <c r="U12" s="142"/>
    </row>
    <row r="13" spans="1:21" s="141" customFormat="1" ht="18" customHeight="1" x14ac:dyDescent="0.25">
      <c r="A13" s="135" t="s">
        <v>1</v>
      </c>
      <c r="B13" s="136">
        <f>IF(SUM(D13:Q13)&gt;0,SUM(D13+F13+H13+J13+L13+N13+P13),"")</f>
        <v>2229</v>
      </c>
      <c r="C13" s="137">
        <f>IF(SUM(D13:Q13)&gt;0,SUM(E13+G13+I13+K13+M13+O13+Q13),"")</f>
        <v>1564</v>
      </c>
      <c r="D13" s="138">
        <v>321</v>
      </c>
      <c r="E13" s="137">
        <v>198</v>
      </c>
      <c r="F13" s="138">
        <v>0</v>
      </c>
      <c r="G13" s="139">
        <v>0</v>
      </c>
      <c r="H13" s="136">
        <v>1693</v>
      </c>
      <c r="I13" s="137">
        <v>1188</v>
      </c>
      <c r="J13" s="138">
        <v>0</v>
      </c>
      <c r="K13" s="140">
        <v>0</v>
      </c>
      <c r="L13" s="136">
        <v>31</v>
      </c>
      <c r="M13" s="137">
        <v>17</v>
      </c>
      <c r="N13" s="138">
        <v>54</v>
      </c>
      <c r="O13" s="140">
        <v>45</v>
      </c>
      <c r="P13" s="136">
        <v>130</v>
      </c>
      <c r="Q13" s="137">
        <v>116</v>
      </c>
      <c r="T13" s="142"/>
      <c r="U13" s="142"/>
    </row>
    <row r="14" spans="1:21" s="141" customFormat="1" ht="18" customHeight="1" x14ac:dyDescent="0.25">
      <c r="A14" s="135" t="s">
        <v>2</v>
      </c>
      <c r="B14" s="136">
        <f t="shared" ref="B14:B23" si="0">IF(SUM(D14:Q14)&gt;0,SUM(D14+F14+H14+J14+L14+N14+P14),"")</f>
        <v>2663</v>
      </c>
      <c r="C14" s="137">
        <f t="shared" ref="C14:C23" si="1">IF(SUM(D14:Q14)&gt;0,SUM(E14+G14+I14+K14+M14+O14+Q14),"")</f>
        <v>1821</v>
      </c>
      <c r="D14" s="138">
        <v>358</v>
      </c>
      <c r="E14" s="137">
        <v>199</v>
      </c>
      <c r="F14" s="138">
        <v>1</v>
      </c>
      <c r="G14" s="139">
        <v>2</v>
      </c>
      <c r="H14" s="136">
        <v>2017</v>
      </c>
      <c r="I14" s="137">
        <v>1415</v>
      </c>
      <c r="J14" s="138">
        <v>0</v>
      </c>
      <c r="K14" s="140">
        <v>0</v>
      </c>
      <c r="L14" s="136">
        <v>73</v>
      </c>
      <c r="M14" s="137">
        <v>74</v>
      </c>
      <c r="N14" s="138">
        <v>32</v>
      </c>
      <c r="O14" s="140">
        <v>20</v>
      </c>
      <c r="P14" s="136">
        <v>182</v>
      </c>
      <c r="Q14" s="137">
        <v>111</v>
      </c>
      <c r="R14" s="143"/>
      <c r="T14" s="142"/>
      <c r="U14" s="142"/>
    </row>
    <row r="15" spans="1:21" s="141" customFormat="1" ht="18" customHeight="1" x14ac:dyDescent="0.25">
      <c r="A15" s="135" t="s">
        <v>3</v>
      </c>
      <c r="B15" s="136">
        <f t="shared" si="0"/>
        <v>2512</v>
      </c>
      <c r="C15" s="137">
        <f t="shared" si="1"/>
        <v>1516</v>
      </c>
      <c r="D15" s="138">
        <v>311</v>
      </c>
      <c r="E15" s="137">
        <v>162</v>
      </c>
      <c r="F15" s="138">
        <v>4</v>
      </c>
      <c r="G15" s="139">
        <v>0</v>
      </c>
      <c r="H15" s="136">
        <v>1823</v>
      </c>
      <c r="I15" s="137">
        <v>1181</v>
      </c>
      <c r="J15" s="138">
        <v>0</v>
      </c>
      <c r="K15" s="140">
        <v>0</v>
      </c>
      <c r="L15" s="136">
        <v>16</v>
      </c>
      <c r="M15" s="137">
        <v>10</v>
      </c>
      <c r="N15" s="138">
        <v>39</v>
      </c>
      <c r="O15" s="140">
        <v>40</v>
      </c>
      <c r="P15" s="136">
        <v>319</v>
      </c>
      <c r="Q15" s="137">
        <v>123</v>
      </c>
      <c r="R15" s="143"/>
      <c r="T15" s="142"/>
      <c r="U15" s="142"/>
    </row>
    <row r="16" spans="1:21" s="141" customFormat="1" ht="18" customHeight="1" x14ac:dyDescent="0.25">
      <c r="A16" s="135" t="s">
        <v>4</v>
      </c>
      <c r="B16" s="136">
        <f t="shared" si="0"/>
        <v>2556</v>
      </c>
      <c r="C16" s="137">
        <f t="shared" si="1"/>
        <v>1616</v>
      </c>
      <c r="D16" s="138">
        <v>288</v>
      </c>
      <c r="E16" s="137">
        <v>191</v>
      </c>
      <c r="F16" s="138">
        <v>0</v>
      </c>
      <c r="G16" s="139">
        <v>3</v>
      </c>
      <c r="H16" s="136">
        <v>1734</v>
      </c>
      <c r="I16" s="137">
        <v>1214</v>
      </c>
      <c r="J16" s="138">
        <v>0</v>
      </c>
      <c r="K16" s="140">
        <v>2</v>
      </c>
      <c r="L16" s="136">
        <v>20</v>
      </c>
      <c r="M16" s="137">
        <v>10</v>
      </c>
      <c r="N16" s="138">
        <v>33</v>
      </c>
      <c r="O16" s="140">
        <v>46</v>
      </c>
      <c r="P16" s="136">
        <v>481</v>
      </c>
      <c r="Q16" s="137">
        <v>150</v>
      </c>
      <c r="T16" s="142"/>
      <c r="U16" s="142"/>
    </row>
    <row r="17" spans="1:21" s="141" customFormat="1" ht="18" customHeight="1" x14ac:dyDescent="0.25">
      <c r="A17" s="135" t="s">
        <v>5</v>
      </c>
      <c r="B17" s="136">
        <f t="shared" si="0"/>
        <v>2464</v>
      </c>
      <c r="C17" s="137">
        <f t="shared" si="1"/>
        <v>1744</v>
      </c>
      <c r="D17" s="138">
        <v>246</v>
      </c>
      <c r="E17" s="137">
        <v>164</v>
      </c>
      <c r="F17" s="138">
        <v>0</v>
      </c>
      <c r="G17" s="139">
        <v>1</v>
      </c>
      <c r="H17" s="136">
        <v>1577</v>
      </c>
      <c r="I17" s="137">
        <v>1392</v>
      </c>
      <c r="J17" s="138">
        <v>0</v>
      </c>
      <c r="K17" s="140">
        <v>1</v>
      </c>
      <c r="L17" s="136">
        <v>21</v>
      </c>
      <c r="M17" s="137">
        <v>10</v>
      </c>
      <c r="N17" s="138">
        <v>30</v>
      </c>
      <c r="O17" s="140">
        <v>34</v>
      </c>
      <c r="P17" s="136">
        <v>590</v>
      </c>
      <c r="Q17" s="137">
        <v>142</v>
      </c>
      <c r="S17" s="144"/>
      <c r="T17" s="142"/>
      <c r="U17" s="142"/>
    </row>
    <row r="18" spans="1:21" s="141" customFormat="1" ht="18" customHeight="1" x14ac:dyDescent="0.25">
      <c r="A18" s="135" t="s">
        <v>6</v>
      </c>
      <c r="B18" s="136">
        <v>2087</v>
      </c>
      <c r="C18" s="137">
        <v>1433</v>
      </c>
      <c r="D18" s="138">
        <v>252</v>
      </c>
      <c r="E18" s="137">
        <v>159</v>
      </c>
      <c r="F18" s="138">
        <v>0</v>
      </c>
      <c r="G18" s="139">
        <v>2</v>
      </c>
      <c r="H18" s="136">
        <v>1320</v>
      </c>
      <c r="I18" s="137">
        <v>1080</v>
      </c>
      <c r="J18" s="138">
        <v>2</v>
      </c>
      <c r="K18" s="140">
        <v>3</v>
      </c>
      <c r="L18" s="136">
        <v>26</v>
      </c>
      <c r="M18" s="137">
        <v>16</v>
      </c>
      <c r="N18" s="138">
        <v>54</v>
      </c>
      <c r="O18" s="140">
        <v>36</v>
      </c>
      <c r="P18" s="136">
        <v>433</v>
      </c>
      <c r="Q18" s="137">
        <v>137</v>
      </c>
      <c r="T18" s="142"/>
      <c r="U18" s="142"/>
    </row>
    <row r="19" spans="1:21" s="141" customFormat="1" ht="18" customHeight="1" x14ac:dyDescent="0.25">
      <c r="A19" s="135" t="s">
        <v>7</v>
      </c>
      <c r="B19" s="136">
        <f t="shared" si="0"/>
        <v>1675</v>
      </c>
      <c r="C19" s="137">
        <f t="shared" si="1"/>
        <v>1675</v>
      </c>
      <c r="D19" s="138">
        <v>230</v>
      </c>
      <c r="E19" s="137">
        <v>147</v>
      </c>
      <c r="F19" s="138">
        <v>2</v>
      </c>
      <c r="G19" s="139">
        <v>1</v>
      </c>
      <c r="H19" s="136">
        <v>1163</v>
      </c>
      <c r="I19" s="137">
        <v>1223</v>
      </c>
      <c r="J19" s="138">
        <v>0</v>
      </c>
      <c r="K19" s="140">
        <v>0</v>
      </c>
      <c r="L19" s="136">
        <v>22</v>
      </c>
      <c r="M19" s="137">
        <v>16</v>
      </c>
      <c r="N19" s="138">
        <v>33</v>
      </c>
      <c r="O19" s="140">
        <v>39</v>
      </c>
      <c r="P19" s="136">
        <v>225</v>
      </c>
      <c r="Q19" s="137">
        <v>249</v>
      </c>
      <c r="R19" s="143"/>
      <c r="T19" s="142"/>
      <c r="U19" s="142"/>
    </row>
    <row r="20" spans="1:21" s="141" customFormat="1" ht="18" customHeight="1" x14ac:dyDescent="0.25">
      <c r="A20" s="135" t="s">
        <v>8</v>
      </c>
      <c r="B20" s="136">
        <f t="shared" si="0"/>
        <v>2390</v>
      </c>
      <c r="C20" s="137">
        <f t="shared" si="1"/>
        <v>2576</v>
      </c>
      <c r="D20" s="138">
        <v>286</v>
      </c>
      <c r="E20" s="145">
        <v>302</v>
      </c>
      <c r="F20" s="138">
        <v>1</v>
      </c>
      <c r="G20" s="139">
        <v>2</v>
      </c>
      <c r="H20" s="146">
        <v>1846</v>
      </c>
      <c r="I20" s="147">
        <v>1403</v>
      </c>
      <c r="J20" s="140">
        <v>0</v>
      </c>
      <c r="K20" s="137">
        <v>0</v>
      </c>
      <c r="L20" s="136">
        <v>16</v>
      </c>
      <c r="M20" s="145">
        <v>15</v>
      </c>
      <c r="N20" s="136">
        <v>55</v>
      </c>
      <c r="O20" s="145">
        <v>23</v>
      </c>
      <c r="P20" s="136">
        <v>186</v>
      </c>
      <c r="Q20" s="145">
        <v>831</v>
      </c>
      <c r="T20" s="142"/>
      <c r="U20" s="142"/>
    </row>
    <row r="21" spans="1:21" s="141" customFormat="1" ht="18" customHeight="1" x14ac:dyDescent="0.25">
      <c r="A21" s="135" t="s">
        <v>9</v>
      </c>
      <c r="B21" s="136">
        <f t="shared" si="0"/>
        <v>2636</v>
      </c>
      <c r="C21" s="137">
        <f t="shared" si="1"/>
        <v>2191</v>
      </c>
      <c r="D21" s="148">
        <v>319</v>
      </c>
      <c r="E21" s="147">
        <v>224</v>
      </c>
      <c r="F21" s="148">
        <v>0</v>
      </c>
      <c r="G21" s="149">
        <v>1</v>
      </c>
      <c r="H21" s="146">
        <v>2133</v>
      </c>
      <c r="I21" s="147">
        <v>1481</v>
      </c>
      <c r="J21" s="146">
        <v>2</v>
      </c>
      <c r="K21" s="147">
        <v>0</v>
      </c>
      <c r="L21" s="146">
        <v>20</v>
      </c>
      <c r="M21" s="147">
        <v>11</v>
      </c>
      <c r="N21" s="146">
        <v>53</v>
      </c>
      <c r="O21" s="147">
        <v>40</v>
      </c>
      <c r="P21" s="146">
        <v>109</v>
      </c>
      <c r="Q21" s="147">
        <v>434</v>
      </c>
      <c r="T21" s="142"/>
      <c r="U21" s="142"/>
    </row>
    <row r="22" spans="1:21" s="141" customFormat="1" ht="18" customHeight="1" x14ac:dyDescent="0.25">
      <c r="A22" s="135" t="s">
        <v>10</v>
      </c>
      <c r="B22" s="136">
        <f t="shared" si="0"/>
        <v>2014</v>
      </c>
      <c r="C22" s="137">
        <f t="shared" si="1"/>
        <v>1825</v>
      </c>
      <c r="D22" s="148">
        <v>286</v>
      </c>
      <c r="E22" s="147">
        <v>249</v>
      </c>
      <c r="F22" s="148">
        <v>1</v>
      </c>
      <c r="G22" s="149">
        <v>1</v>
      </c>
      <c r="H22" s="146">
        <v>1563</v>
      </c>
      <c r="I22" s="147">
        <v>1349</v>
      </c>
      <c r="J22" s="146">
        <v>1</v>
      </c>
      <c r="K22" s="147">
        <v>1</v>
      </c>
      <c r="L22" s="146">
        <v>17</v>
      </c>
      <c r="M22" s="147">
        <v>25</v>
      </c>
      <c r="N22" s="146">
        <v>43</v>
      </c>
      <c r="O22" s="147">
        <v>33</v>
      </c>
      <c r="P22" s="146">
        <v>103</v>
      </c>
      <c r="Q22" s="147">
        <v>167</v>
      </c>
      <c r="T22" s="142"/>
      <c r="U22" s="142"/>
    </row>
    <row r="23" spans="1:21" s="141" customFormat="1" ht="18" customHeight="1" thickBot="1" x14ac:dyDescent="0.3">
      <c r="A23" s="150" t="s">
        <v>11</v>
      </c>
      <c r="B23" s="151">
        <f t="shared" si="0"/>
        <v>1719</v>
      </c>
      <c r="C23" s="152">
        <f t="shared" si="1"/>
        <v>2981</v>
      </c>
      <c r="D23" s="148">
        <v>321</v>
      </c>
      <c r="E23" s="153">
        <v>276</v>
      </c>
      <c r="F23" s="154">
        <v>1</v>
      </c>
      <c r="G23" s="155">
        <v>2</v>
      </c>
      <c r="H23" s="156">
        <v>1215</v>
      </c>
      <c r="I23" s="153">
        <v>2397</v>
      </c>
      <c r="J23" s="157">
        <v>0</v>
      </c>
      <c r="K23" s="158">
        <v>2</v>
      </c>
      <c r="L23" s="156">
        <v>25</v>
      </c>
      <c r="M23" s="153">
        <v>27</v>
      </c>
      <c r="N23" s="157">
        <v>36</v>
      </c>
      <c r="O23" s="158">
        <v>56</v>
      </c>
      <c r="P23" s="156">
        <v>121</v>
      </c>
      <c r="Q23" s="153">
        <v>221</v>
      </c>
      <c r="T23" s="142"/>
      <c r="U23" s="142"/>
    </row>
    <row r="24" spans="1:21" ht="18.75" customHeight="1" thickBot="1" x14ac:dyDescent="0.25">
      <c r="A24" s="159" t="s">
        <v>15</v>
      </c>
      <c r="B24" s="160">
        <f t="shared" ref="B24:Q24" si="2">SUM(B12:B23)</f>
        <v>27473</v>
      </c>
      <c r="C24" s="161">
        <f t="shared" si="2"/>
        <v>22559</v>
      </c>
      <c r="D24" s="162">
        <f t="shared" si="2"/>
        <v>3594</v>
      </c>
      <c r="E24" s="161">
        <f t="shared" si="2"/>
        <v>2476</v>
      </c>
      <c r="F24" s="163">
        <f t="shared" si="2"/>
        <v>13</v>
      </c>
      <c r="G24" s="164">
        <f t="shared" si="2"/>
        <v>18</v>
      </c>
      <c r="H24" s="160">
        <f t="shared" si="2"/>
        <v>20041</v>
      </c>
      <c r="I24" s="161">
        <f t="shared" si="2"/>
        <v>16515</v>
      </c>
      <c r="J24" s="162">
        <f t="shared" si="2"/>
        <v>7</v>
      </c>
      <c r="K24" s="164">
        <f t="shared" si="2"/>
        <v>14</v>
      </c>
      <c r="L24" s="160">
        <f t="shared" si="2"/>
        <v>303</v>
      </c>
      <c r="M24" s="161">
        <f t="shared" si="2"/>
        <v>254</v>
      </c>
      <c r="N24" s="162">
        <f t="shared" si="2"/>
        <v>512</v>
      </c>
      <c r="O24" s="164">
        <f t="shared" si="2"/>
        <v>464</v>
      </c>
      <c r="P24" s="160">
        <f t="shared" si="2"/>
        <v>3003</v>
      </c>
      <c r="Q24" s="161">
        <f t="shared" si="2"/>
        <v>2818</v>
      </c>
    </row>
    <row r="25" spans="1:21" x14ac:dyDescent="0.2">
      <c r="A25" s="101" t="s">
        <v>16</v>
      </c>
    </row>
    <row r="28" spans="1:21" x14ac:dyDescent="0.2">
      <c r="B28" s="165"/>
      <c r="C28" s="165"/>
    </row>
    <row r="30" spans="1:21" x14ac:dyDescent="0.2">
      <c r="D30" s="165"/>
    </row>
  </sheetData>
  <pageMargins left="0.59055118110236227" right="0.59055118110236227" top="0.74803149606299213" bottom="0.74803149606299213" header="0.31496062992125984" footer="0.31496062992125984"/>
  <pageSetup paperSize="9" scale="98" orientation="landscape" r:id="rId1"/>
  <headerFooter differentFirst="1">
    <oddHeader>&amp;L&amp;G</oddHeader>
    <firstHeader>&amp;L&amp;G</first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0AD33-B98B-42FC-9D36-81E92C70B4FA}">
  <dimension ref="A2:Z30"/>
  <sheetViews>
    <sheetView zoomScaleNormal="100" zoomScaleSheetLayoutView="100" workbookViewId="0">
      <selection activeCell="A8" sqref="A8"/>
    </sheetView>
  </sheetViews>
  <sheetFormatPr defaultRowHeight="12.75" x14ac:dyDescent="0.2"/>
  <cols>
    <col min="1" max="1" width="9" style="11" customWidth="1"/>
    <col min="2" max="5" width="7.85546875" style="11" customWidth="1"/>
    <col min="6" max="6" width="5.7109375" style="11" customWidth="1"/>
    <col min="7" max="7" width="6.5703125" style="11" customWidth="1"/>
    <col min="8" max="16" width="7.85546875" style="11" customWidth="1"/>
    <col min="17" max="17" width="10" style="11" customWidth="1"/>
  </cols>
  <sheetData>
    <row r="2" spans="1:26" s="63" customFormat="1" ht="15" x14ac:dyDescent="0.25">
      <c r="A2" s="64" t="s">
        <v>38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spans="1:26" x14ac:dyDescent="0.2">
      <c r="R3" s="6"/>
    </row>
    <row r="4" spans="1:26" s="63" customFormat="1" ht="15" x14ac:dyDescent="0.25">
      <c r="A4" s="61" t="str">
        <f>UPPER("Število novo registriranih poslovnih subjektov in število izbrisanih poslovnih subjektov po skupinah, v mesecih leta 2023")</f>
        <v>ŠTEVILO NOVO REGISTRIRANIH POSLOVNIH SUBJEKTOV IN ŠTEVILO IZBRISANIH POSLOVNIH SUBJEKTOV PO SKUPINAH, V MESECIH LETA 2023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</row>
    <row r="5" spans="1:26" ht="13.5" thickBot="1" x14ac:dyDescent="0.25">
      <c r="R5" s="6"/>
    </row>
    <row r="6" spans="1:26" s="65" customFormat="1" x14ac:dyDescent="0.2">
      <c r="A6" s="79" t="s">
        <v>17</v>
      </c>
      <c r="B6" s="80" t="s">
        <v>15</v>
      </c>
      <c r="C6" s="81"/>
      <c r="D6" s="80" t="s">
        <v>39</v>
      </c>
      <c r="E6" s="82"/>
      <c r="F6" s="80" t="s">
        <v>18</v>
      </c>
      <c r="G6" s="81"/>
      <c r="H6" s="80" t="s">
        <v>40</v>
      </c>
      <c r="I6" s="82"/>
      <c r="J6" s="80" t="s">
        <v>41</v>
      </c>
      <c r="K6" s="82"/>
      <c r="L6" s="80" t="s">
        <v>55</v>
      </c>
      <c r="M6" s="81"/>
      <c r="N6" s="83" t="s">
        <v>14</v>
      </c>
      <c r="O6" s="82"/>
      <c r="P6" s="80" t="s">
        <v>42</v>
      </c>
      <c r="Q6" s="81"/>
    </row>
    <row r="7" spans="1:26" s="65" customFormat="1" x14ac:dyDescent="0.2">
      <c r="A7" s="84"/>
      <c r="B7" s="85"/>
      <c r="C7" s="86"/>
      <c r="D7" s="87" t="s">
        <v>43</v>
      </c>
      <c r="E7" s="88"/>
      <c r="F7" s="85"/>
      <c r="G7" s="86"/>
      <c r="H7" s="85" t="s">
        <v>44</v>
      </c>
      <c r="I7" s="88"/>
      <c r="J7" s="87" t="s">
        <v>45</v>
      </c>
      <c r="K7" s="88"/>
      <c r="L7" s="85" t="s">
        <v>56</v>
      </c>
      <c r="M7" s="86"/>
      <c r="N7" s="87"/>
      <c r="O7" s="88"/>
      <c r="P7" s="85" t="s">
        <v>47</v>
      </c>
      <c r="Q7" s="86"/>
    </row>
    <row r="8" spans="1:26" s="65" customFormat="1" x14ac:dyDescent="0.2">
      <c r="A8" s="84"/>
      <c r="B8" s="85"/>
      <c r="C8" s="86"/>
      <c r="D8" s="87"/>
      <c r="E8" s="88"/>
      <c r="F8" s="85"/>
      <c r="G8" s="86"/>
      <c r="H8" s="89" t="s">
        <v>48</v>
      </c>
      <c r="I8" s="88"/>
      <c r="J8" s="87" t="s">
        <v>49</v>
      </c>
      <c r="K8" s="88"/>
      <c r="L8" s="85" t="s">
        <v>46</v>
      </c>
      <c r="M8" s="86"/>
      <c r="N8" s="87"/>
      <c r="O8" s="88"/>
      <c r="P8" s="85" t="s">
        <v>51</v>
      </c>
      <c r="Q8" s="86"/>
    </row>
    <row r="9" spans="1:26" s="65" customFormat="1" ht="13.5" thickBot="1" x14ac:dyDescent="0.25">
      <c r="A9" s="90"/>
      <c r="B9" s="91"/>
      <c r="C9" s="92"/>
      <c r="D9" s="93"/>
      <c r="E9" s="94"/>
      <c r="F9" s="91"/>
      <c r="G9" s="92"/>
      <c r="H9" s="93"/>
      <c r="I9" s="94"/>
      <c r="J9" s="93"/>
      <c r="K9" s="94"/>
      <c r="L9" s="85" t="s">
        <v>50</v>
      </c>
      <c r="M9" s="92"/>
      <c r="N9" s="93"/>
      <c r="O9" s="94"/>
      <c r="P9" s="91" t="s">
        <v>52</v>
      </c>
      <c r="Q9" s="92"/>
    </row>
    <row r="10" spans="1:26" s="65" customFormat="1" ht="13.5" thickBot="1" x14ac:dyDescent="0.25">
      <c r="A10" s="95"/>
      <c r="B10" s="96" t="s">
        <v>12</v>
      </c>
      <c r="C10" s="97" t="s">
        <v>13</v>
      </c>
      <c r="D10" s="96" t="s">
        <v>12</v>
      </c>
      <c r="E10" s="97" t="s">
        <v>13</v>
      </c>
      <c r="F10" s="96" t="s">
        <v>12</v>
      </c>
      <c r="G10" s="97" t="s">
        <v>13</v>
      </c>
      <c r="H10" s="96" t="s">
        <v>12</v>
      </c>
      <c r="I10" s="97" t="s">
        <v>13</v>
      </c>
      <c r="J10" s="96" t="s">
        <v>12</v>
      </c>
      <c r="K10" s="97" t="s">
        <v>13</v>
      </c>
      <c r="L10" s="96" t="s">
        <v>12</v>
      </c>
      <c r="M10" s="97" t="s">
        <v>13</v>
      </c>
      <c r="N10" s="96" t="s">
        <v>12</v>
      </c>
      <c r="O10" s="97" t="s">
        <v>13</v>
      </c>
      <c r="P10" s="96" t="s">
        <v>12</v>
      </c>
      <c r="Q10" s="97" t="s">
        <v>13</v>
      </c>
    </row>
    <row r="11" spans="1:26" s="65" customFormat="1" ht="40.15" customHeight="1" thickBot="1" x14ac:dyDescent="0.25">
      <c r="A11" s="73">
        <v>1</v>
      </c>
      <c r="B11" s="68" t="s">
        <v>30</v>
      </c>
      <c r="C11" s="69" t="s">
        <v>31</v>
      </c>
      <c r="D11" s="70">
        <v>4</v>
      </c>
      <c r="E11" s="69">
        <v>5</v>
      </c>
      <c r="F11" s="74">
        <v>6</v>
      </c>
      <c r="G11" s="69">
        <v>7</v>
      </c>
      <c r="H11" s="68">
        <v>8</v>
      </c>
      <c r="I11" s="69">
        <v>9</v>
      </c>
      <c r="J11" s="70">
        <v>10</v>
      </c>
      <c r="K11" s="71">
        <v>11</v>
      </c>
      <c r="L11" s="68">
        <v>12</v>
      </c>
      <c r="M11" s="69">
        <v>13</v>
      </c>
      <c r="N11" s="70">
        <v>14</v>
      </c>
      <c r="O11" s="71">
        <v>15</v>
      </c>
      <c r="P11" s="68">
        <v>16</v>
      </c>
      <c r="Q11" s="69">
        <v>17</v>
      </c>
    </row>
    <row r="12" spans="1:26" s="4" customFormat="1" ht="18" customHeight="1" x14ac:dyDescent="0.25">
      <c r="A12" s="56" t="s">
        <v>0</v>
      </c>
      <c r="B12" s="17">
        <f>IF(SUM(D12:Q12)&gt;0,SUM(D12+F12+H12+J12+L12+N12+P12),"")</f>
        <v>2334</v>
      </c>
      <c r="C12" s="18">
        <f>IF(SUM(D12:Q12)&gt;0,SUM(E12+G12+I12+K12+M12+O12+Q12),"")</f>
        <v>1772</v>
      </c>
      <c r="D12" s="19">
        <v>387</v>
      </c>
      <c r="E12" s="22">
        <v>253</v>
      </c>
      <c r="F12" s="19">
        <v>0</v>
      </c>
      <c r="G12" s="46">
        <v>2</v>
      </c>
      <c r="H12" s="17">
        <v>1786</v>
      </c>
      <c r="I12" s="22">
        <v>1359</v>
      </c>
      <c r="J12" s="19">
        <v>7</v>
      </c>
      <c r="K12" s="20">
        <v>0</v>
      </c>
      <c r="L12" s="21">
        <v>32</v>
      </c>
      <c r="M12" s="22">
        <v>17</v>
      </c>
      <c r="N12" s="19">
        <v>44</v>
      </c>
      <c r="O12" s="20">
        <v>34</v>
      </c>
      <c r="P12" s="21">
        <v>78</v>
      </c>
      <c r="Q12" s="22">
        <v>107</v>
      </c>
      <c r="R12" s="5"/>
      <c r="T12" s="75"/>
      <c r="U12" s="75"/>
    </row>
    <row r="13" spans="1:26" s="4" customFormat="1" ht="18" customHeight="1" x14ac:dyDescent="0.25">
      <c r="A13" s="56" t="s">
        <v>1</v>
      </c>
      <c r="B13" s="17">
        <f>IF(SUM(D13:Q13)&gt;0,SUM(D13+F13+H13+J13+L13+N13+P13),"")</f>
        <v>2063</v>
      </c>
      <c r="C13" s="18">
        <f>IF(SUM(D13:Q13)&gt;0,SUM(E13+G13+I13+K13+M13+O13+Q13),"")</f>
        <v>1498</v>
      </c>
      <c r="D13" s="19">
        <v>316</v>
      </c>
      <c r="E13" s="22">
        <v>226</v>
      </c>
      <c r="F13" s="19">
        <v>1</v>
      </c>
      <c r="G13" s="46">
        <v>2</v>
      </c>
      <c r="H13" s="17">
        <v>1520</v>
      </c>
      <c r="I13" s="22">
        <v>1080</v>
      </c>
      <c r="J13" s="19">
        <v>12</v>
      </c>
      <c r="K13" s="20">
        <v>2</v>
      </c>
      <c r="L13" s="21">
        <v>32</v>
      </c>
      <c r="M13" s="22">
        <v>31</v>
      </c>
      <c r="N13" s="19">
        <v>40</v>
      </c>
      <c r="O13" s="20">
        <v>41</v>
      </c>
      <c r="P13" s="21">
        <v>142</v>
      </c>
      <c r="Q13" s="22">
        <v>116</v>
      </c>
      <c r="R13" s="5"/>
      <c r="T13" s="75"/>
      <c r="U13" s="75"/>
    </row>
    <row r="14" spans="1:26" s="4" customFormat="1" ht="18" customHeight="1" x14ac:dyDescent="0.25">
      <c r="A14" s="56" t="s">
        <v>2</v>
      </c>
      <c r="B14" s="17">
        <f t="shared" ref="B14:B23" si="0">IF(SUM(D14:Q14)&gt;0,SUM(D14+F14+H14+J14+L14+N14+P14),"")</f>
        <v>2551</v>
      </c>
      <c r="C14" s="18">
        <f t="shared" ref="C14:C23" si="1">IF(SUM(D14:Q14)&gt;0,SUM(E14+G14+I14+K14+M14+O14+Q14),"")</f>
        <v>1767</v>
      </c>
      <c r="D14" s="19">
        <v>463</v>
      </c>
      <c r="E14" s="22">
        <v>248</v>
      </c>
      <c r="F14" s="19">
        <v>0</v>
      </c>
      <c r="G14" s="46">
        <v>1</v>
      </c>
      <c r="H14" s="17">
        <v>1834</v>
      </c>
      <c r="I14" s="18">
        <v>1312</v>
      </c>
      <c r="J14" s="19">
        <v>0</v>
      </c>
      <c r="K14" s="20">
        <v>1</v>
      </c>
      <c r="L14" s="21">
        <v>37</v>
      </c>
      <c r="M14" s="22">
        <v>24</v>
      </c>
      <c r="N14" s="19">
        <v>77</v>
      </c>
      <c r="O14" s="20">
        <v>67</v>
      </c>
      <c r="P14" s="21">
        <v>140</v>
      </c>
      <c r="Q14" s="22">
        <v>114</v>
      </c>
      <c r="R14" s="77"/>
      <c r="S14" s="5"/>
      <c r="T14" s="75"/>
      <c r="U14" s="75"/>
      <c r="V14" s="5"/>
      <c r="W14" s="5"/>
      <c r="X14" s="5"/>
      <c r="Y14" s="5"/>
      <c r="Z14" s="5"/>
    </row>
    <row r="15" spans="1:26" s="4" customFormat="1" ht="18" customHeight="1" x14ac:dyDescent="0.25">
      <c r="A15" s="56" t="s">
        <v>3</v>
      </c>
      <c r="B15" s="17">
        <f t="shared" si="0"/>
        <v>2495</v>
      </c>
      <c r="C15" s="18">
        <f t="shared" si="1"/>
        <v>1575</v>
      </c>
      <c r="D15" s="19">
        <v>263</v>
      </c>
      <c r="E15" s="22">
        <v>196</v>
      </c>
      <c r="F15" s="19">
        <v>1</v>
      </c>
      <c r="G15" s="46">
        <v>1</v>
      </c>
      <c r="H15" s="17">
        <v>1817</v>
      </c>
      <c r="I15" s="18">
        <v>1218</v>
      </c>
      <c r="J15" s="19">
        <v>0</v>
      </c>
      <c r="K15" s="20">
        <v>0</v>
      </c>
      <c r="L15" s="21">
        <v>14</v>
      </c>
      <c r="M15" s="22">
        <v>26</v>
      </c>
      <c r="N15" s="19">
        <v>42</v>
      </c>
      <c r="O15" s="20">
        <v>60</v>
      </c>
      <c r="P15" s="21">
        <v>358</v>
      </c>
      <c r="Q15" s="22">
        <v>74</v>
      </c>
      <c r="R15" s="77"/>
      <c r="S15" s="5"/>
      <c r="T15" s="75"/>
      <c r="U15" s="75"/>
      <c r="V15" s="5"/>
      <c r="W15" s="5"/>
      <c r="X15" s="5"/>
      <c r="Y15" s="5"/>
      <c r="Z15" s="5"/>
    </row>
    <row r="16" spans="1:26" s="4" customFormat="1" ht="18" customHeight="1" x14ac:dyDescent="0.25">
      <c r="A16" s="56" t="s">
        <v>4</v>
      </c>
      <c r="B16" s="17">
        <f t="shared" si="0"/>
        <v>2372</v>
      </c>
      <c r="C16" s="18">
        <f t="shared" si="1"/>
        <v>1632</v>
      </c>
      <c r="D16" s="19">
        <v>281</v>
      </c>
      <c r="E16" s="22">
        <v>259</v>
      </c>
      <c r="F16" s="19">
        <v>0</v>
      </c>
      <c r="G16" s="46">
        <v>1</v>
      </c>
      <c r="H16" s="17">
        <v>1545</v>
      </c>
      <c r="I16" s="18">
        <v>1093</v>
      </c>
      <c r="J16" s="19">
        <v>1</v>
      </c>
      <c r="K16" s="20">
        <v>0</v>
      </c>
      <c r="L16" s="17">
        <v>22</v>
      </c>
      <c r="M16" s="22">
        <v>23</v>
      </c>
      <c r="N16" s="19">
        <v>36</v>
      </c>
      <c r="O16" s="20">
        <v>94</v>
      </c>
      <c r="P16" s="17">
        <v>487</v>
      </c>
      <c r="Q16" s="22">
        <v>162</v>
      </c>
      <c r="R16" s="5"/>
      <c r="S16" s="5"/>
      <c r="T16" s="75"/>
      <c r="U16" s="75"/>
      <c r="V16" s="5"/>
      <c r="W16" s="5"/>
      <c r="X16" s="5"/>
      <c r="Y16" s="5"/>
      <c r="Z16" s="5"/>
    </row>
    <row r="17" spans="1:26" s="4" customFormat="1" ht="18" customHeight="1" x14ac:dyDescent="0.25">
      <c r="A17" s="56" t="s">
        <v>5</v>
      </c>
      <c r="B17" s="17">
        <f t="shared" si="0"/>
        <v>2793</v>
      </c>
      <c r="C17" s="18">
        <f t="shared" si="1"/>
        <v>1791</v>
      </c>
      <c r="D17" s="19">
        <v>387</v>
      </c>
      <c r="E17" s="22">
        <v>238</v>
      </c>
      <c r="F17" s="19">
        <v>1</v>
      </c>
      <c r="G17" s="46">
        <v>3</v>
      </c>
      <c r="H17" s="17">
        <v>1665</v>
      </c>
      <c r="I17" s="18">
        <v>1296</v>
      </c>
      <c r="J17" s="19">
        <v>1</v>
      </c>
      <c r="K17" s="20">
        <v>1</v>
      </c>
      <c r="L17" s="21">
        <v>20</v>
      </c>
      <c r="M17" s="22">
        <v>22</v>
      </c>
      <c r="N17" s="19">
        <v>56</v>
      </c>
      <c r="O17" s="20">
        <v>78</v>
      </c>
      <c r="P17" s="21">
        <v>663</v>
      </c>
      <c r="Q17" s="22">
        <v>153</v>
      </c>
      <c r="R17" s="5"/>
      <c r="S17" s="8"/>
      <c r="T17" s="75"/>
      <c r="U17" s="75"/>
      <c r="V17" s="5"/>
      <c r="W17" s="5"/>
      <c r="X17" s="5"/>
      <c r="Y17" s="5"/>
      <c r="Z17" s="5"/>
    </row>
    <row r="18" spans="1:26" s="4" customFormat="1" ht="18" customHeight="1" x14ac:dyDescent="0.25">
      <c r="A18" s="56" t="s">
        <v>6</v>
      </c>
      <c r="B18" s="17">
        <f t="shared" si="0"/>
        <v>2067</v>
      </c>
      <c r="C18" s="18">
        <f t="shared" si="1"/>
        <v>1451</v>
      </c>
      <c r="D18" s="23">
        <v>245</v>
      </c>
      <c r="E18" s="18">
        <v>156</v>
      </c>
      <c r="F18" s="23">
        <v>0</v>
      </c>
      <c r="G18" s="47">
        <v>2</v>
      </c>
      <c r="H18" s="17">
        <v>1358</v>
      </c>
      <c r="I18" s="18">
        <v>1075</v>
      </c>
      <c r="J18" s="23">
        <v>0</v>
      </c>
      <c r="K18" s="24">
        <v>0</v>
      </c>
      <c r="L18" s="17">
        <v>19</v>
      </c>
      <c r="M18" s="18">
        <v>15</v>
      </c>
      <c r="N18" s="23">
        <v>43</v>
      </c>
      <c r="O18" s="24">
        <v>71</v>
      </c>
      <c r="P18" s="17">
        <v>402</v>
      </c>
      <c r="Q18" s="18">
        <v>132</v>
      </c>
      <c r="R18" s="5"/>
      <c r="S18" s="5"/>
      <c r="T18" s="75"/>
      <c r="U18" s="75"/>
      <c r="V18" s="5"/>
      <c r="W18" s="5"/>
      <c r="X18" s="5"/>
      <c r="Y18" s="5"/>
      <c r="Z18" s="5"/>
    </row>
    <row r="19" spans="1:26" s="4" customFormat="1" ht="18" customHeight="1" x14ac:dyDescent="0.25">
      <c r="A19" s="56" t="s">
        <v>7</v>
      </c>
      <c r="B19" s="17">
        <f t="shared" si="0"/>
        <v>1702</v>
      </c>
      <c r="C19" s="18">
        <f t="shared" si="1"/>
        <v>1300</v>
      </c>
      <c r="D19" s="23">
        <v>218</v>
      </c>
      <c r="E19" s="18">
        <v>120</v>
      </c>
      <c r="F19" s="23">
        <v>3</v>
      </c>
      <c r="G19" s="47">
        <v>2</v>
      </c>
      <c r="H19" s="17">
        <v>1250</v>
      </c>
      <c r="I19" s="18">
        <v>866</v>
      </c>
      <c r="J19" s="23">
        <v>1</v>
      </c>
      <c r="K19" s="24">
        <v>5</v>
      </c>
      <c r="L19" s="17">
        <v>11</v>
      </c>
      <c r="M19" s="18">
        <v>13</v>
      </c>
      <c r="N19" s="23">
        <v>40</v>
      </c>
      <c r="O19" s="24">
        <v>51</v>
      </c>
      <c r="P19" s="17">
        <v>179</v>
      </c>
      <c r="Q19" s="18">
        <v>243</v>
      </c>
      <c r="R19" s="77"/>
      <c r="T19" s="75"/>
      <c r="U19" s="75"/>
    </row>
    <row r="20" spans="1:26" s="4" customFormat="1" ht="18" customHeight="1" x14ac:dyDescent="0.25">
      <c r="A20" s="56" t="s">
        <v>8</v>
      </c>
      <c r="B20" s="17">
        <f t="shared" si="0"/>
        <v>2440</v>
      </c>
      <c r="C20" s="18">
        <f t="shared" si="1"/>
        <v>2215</v>
      </c>
      <c r="D20" s="23">
        <v>317</v>
      </c>
      <c r="E20" s="25">
        <v>282</v>
      </c>
      <c r="F20" s="23">
        <v>0</v>
      </c>
      <c r="G20" s="47">
        <v>0</v>
      </c>
      <c r="H20" s="26">
        <v>1906</v>
      </c>
      <c r="I20" s="27">
        <v>1168</v>
      </c>
      <c r="J20" s="24">
        <v>1</v>
      </c>
      <c r="K20" s="18">
        <v>3</v>
      </c>
      <c r="L20" s="17">
        <v>24</v>
      </c>
      <c r="M20" s="25">
        <v>16</v>
      </c>
      <c r="N20" s="17">
        <v>33</v>
      </c>
      <c r="O20" s="25">
        <v>66</v>
      </c>
      <c r="P20" s="17">
        <v>159</v>
      </c>
      <c r="Q20" s="25">
        <v>680</v>
      </c>
      <c r="R20" s="5"/>
      <c r="T20" s="75"/>
      <c r="U20" s="75"/>
    </row>
    <row r="21" spans="1:26" s="4" customFormat="1" ht="18" customHeight="1" x14ac:dyDescent="0.25">
      <c r="A21" s="56" t="s">
        <v>9</v>
      </c>
      <c r="B21" s="17">
        <f t="shared" si="0"/>
        <v>2702</v>
      </c>
      <c r="C21" s="18">
        <f t="shared" si="1"/>
        <v>2055</v>
      </c>
      <c r="D21" s="48">
        <v>331</v>
      </c>
      <c r="E21" s="27">
        <v>258</v>
      </c>
      <c r="F21" s="48">
        <v>1</v>
      </c>
      <c r="G21" s="49">
        <v>2</v>
      </c>
      <c r="H21" s="26">
        <v>2158</v>
      </c>
      <c r="I21" s="27">
        <v>1282</v>
      </c>
      <c r="J21" s="26">
        <v>0</v>
      </c>
      <c r="K21" s="27">
        <v>1</v>
      </c>
      <c r="L21" s="26">
        <v>26</v>
      </c>
      <c r="M21" s="27">
        <v>16</v>
      </c>
      <c r="N21" s="26">
        <v>47</v>
      </c>
      <c r="O21" s="27">
        <v>46</v>
      </c>
      <c r="P21" s="26">
        <v>139</v>
      </c>
      <c r="Q21" s="27">
        <v>450</v>
      </c>
      <c r="R21" s="5"/>
      <c r="T21" s="75"/>
      <c r="U21" s="75"/>
    </row>
    <row r="22" spans="1:26" s="4" customFormat="1" ht="18" customHeight="1" x14ac:dyDescent="0.25">
      <c r="A22" s="56" t="s">
        <v>10</v>
      </c>
      <c r="B22" s="17">
        <f t="shared" si="0"/>
        <v>2100</v>
      </c>
      <c r="C22" s="18">
        <f t="shared" si="1"/>
        <v>1595</v>
      </c>
      <c r="D22" s="48">
        <v>284</v>
      </c>
      <c r="E22" s="27">
        <v>316</v>
      </c>
      <c r="F22" s="48">
        <v>0</v>
      </c>
      <c r="G22" s="49">
        <v>3</v>
      </c>
      <c r="H22" s="26">
        <v>1641</v>
      </c>
      <c r="I22" s="27">
        <v>993</v>
      </c>
      <c r="J22" s="26">
        <v>1</v>
      </c>
      <c r="K22" s="27">
        <v>3</v>
      </c>
      <c r="L22" s="26">
        <v>18</v>
      </c>
      <c r="M22" s="27">
        <v>20</v>
      </c>
      <c r="N22" s="26">
        <v>47</v>
      </c>
      <c r="O22" s="27">
        <v>51</v>
      </c>
      <c r="P22" s="26">
        <v>109</v>
      </c>
      <c r="Q22" s="27">
        <v>209</v>
      </c>
      <c r="R22" s="5"/>
      <c r="T22" s="75"/>
      <c r="U22" s="75"/>
    </row>
    <row r="23" spans="1:26" s="4" customFormat="1" ht="18" customHeight="1" thickBot="1" x14ac:dyDescent="0.3">
      <c r="A23" s="57" t="s">
        <v>11</v>
      </c>
      <c r="B23" s="59">
        <f t="shared" si="0"/>
        <v>1647</v>
      </c>
      <c r="C23" s="60">
        <f t="shared" si="1"/>
        <v>2524</v>
      </c>
      <c r="D23" s="48">
        <v>260</v>
      </c>
      <c r="E23" s="31">
        <v>263</v>
      </c>
      <c r="F23" s="50">
        <v>2</v>
      </c>
      <c r="G23" s="51">
        <v>2</v>
      </c>
      <c r="H23" s="52">
        <v>1238</v>
      </c>
      <c r="I23" s="31">
        <v>2024</v>
      </c>
      <c r="J23" s="53">
        <v>0</v>
      </c>
      <c r="K23" s="54">
        <v>19</v>
      </c>
      <c r="L23" s="52">
        <v>14</v>
      </c>
      <c r="M23" s="31">
        <v>20</v>
      </c>
      <c r="N23" s="53">
        <v>27</v>
      </c>
      <c r="O23" s="54">
        <v>46</v>
      </c>
      <c r="P23" s="52">
        <v>106</v>
      </c>
      <c r="Q23" s="31">
        <v>150</v>
      </c>
      <c r="R23" s="5"/>
      <c r="T23" s="75"/>
      <c r="U23" s="75"/>
    </row>
    <row r="24" spans="1:26" ht="18.75" customHeight="1" thickBot="1" x14ac:dyDescent="0.25">
      <c r="A24" s="58" t="s">
        <v>15</v>
      </c>
      <c r="B24" s="35">
        <f t="shared" ref="B24:Q24" si="2">SUM(B12:B23)</f>
        <v>27266</v>
      </c>
      <c r="C24" s="36">
        <f t="shared" si="2"/>
        <v>21175</v>
      </c>
      <c r="D24" s="37">
        <f t="shared" si="2"/>
        <v>3752</v>
      </c>
      <c r="E24" s="36">
        <f t="shared" si="2"/>
        <v>2815</v>
      </c>
      <c r="F24" s="55">
        <f t="shared" si="2"/>
        <v>9</v>
      </c>
      <c r="G24" s="38">
        <f t="shared" si="2"/>
        <v>21</v>
      </c>
      <c r="H24" s="35">
        <f t="shared" si="2"/>
        <v>19718</v>
      </c>
      <c r="I24" s="36">
        <f t="shared" si="2"/>
        <v>14766</v>
      </c>
      <c r="J24" s="37">
        <f t="shared" si="2"/>
        <v>24</v>
      </c>
      <c r="K24" s="38">
        <f t="shared" si="2"/>
        <v>35</v>
      </c>
      <c r="L24" s="35">
        <f t="shared" si="2"/>
        <v>269</v>
      </c>
      <c r="M24" s="36">
        <f t="shared" si="2"/>
        <v>243</v>
      </c>
      <c r="N24" s="37">
        <f t="shared" si="2"/>
        <v>532</v>
      </c>
      <c r="O24" s="38">
        <f t="shared" si="2"/>
        <v>705</v>
      </c>
      <c r="P24" s="35">
        <f t="shared" si="2"/>
        <v>2962</v>
      </c>
      <c r="Q24" s="36">
        <f t="shared" si="2"/>
        <v>2590</v>
      </c>
      <c r="R24" s="6"/>
    </row>
    <row r="25" spans="1:26" x14ac:dyDescent="0.2">
      <c r="A25" s="11" t="s">
        <v>16</v>
      </c>
      <c r="R25" s="6"/>
    </row>
    <row r="28" spans="1:26" x14ac:dyDescent="0.2">
      <c r="B28" s="78"/>
      <c r="C28" s="78"/>
    </row>
    <row r="30" spans="1:26" x14ac:dyDescent="0.2">
      <c r="D30" s="78"/>
    </row>
  </sheetData>
  <pageMargins left="0.59055118110236227" right="0.59055118110236227" top="0.74803149606299213" bottom="0.74803149606299213" header="0.31496062992125984" footer="0.31496062992125984"/>
  <pageSetup paperSize="9" scale="98" orientation="landscape" r:id="rId1"/>
  <headerFooter differentFirst="1">
    <oddHeader>&amp;L&amp;G</oddHeader>
    <firstHeader>&amp;L&amp;G</first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AF249-A115-43D4-8DB7-42FD77E3C86D}">
  <dimension ref="A2:Z29"/>
  <sheetViews>
    <sheetView zoomScaleNormal="100" workbookViewId="0">
      <selection activeCell="L23" sqref="L23"/>
    </sheetView>
  </sheetViews>
  <sheetFormatPr defaultRowHeight="12.75" x14ac:dyDescent="0.2"/>
  <cols>
    <col min="1" max="1" width="9.7109375" style="11" customWidth="1"/>
    <col min="2" max="5" width="7.85546875" style="11" customWidth="1"/>
    <col min="6" max="6" width="5.7109375" style="11" customWidth="1"/>
    <col min="7" max="7" width="6.5703125" style="11" customWidth="1"/>
    <col min="8" max="16" width="7.85546875" style="11" customWidth="1"/>
    <col min="17" max="17" width="10" style="11" customWidth="1"/>
  </cols>
  <sheetData>
    <row r="2" spans="1:26" s="63" customFormat="1" ht="15" x14ac:dyDescent="0.25">
      <c r="A2" s="64" t="s">
        <v>37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spans="1:26" x14ac:dyDescent="0.2">
      <c r="R3" s="6"/>
    </row>
    <row r="4" spans="1:26" s="63" customFormat="1" ht="15" x14ac:dyDescent="0.25">
      <c r="A4" s="61" t="str">
        <f>UPPER("Število novo registriranih poslovnih subjektov in število izbrisanih poslovnih subjektov po skupinah, v mesecih leta 2022")</f>
        <v>ŠTEVILO NOVO REGISTRIRANIH POSLOVNIH SUBJEKTOV IN ŠTEVILO IZBRISANIH POSLOVNIH SUBJEKTOV PO SKUPINAH, V MESECIH LETA 2022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</row>
    <row r="5" spans="1:26" s="63" customFormat="1" ht="15.75" thickBot="1" x14ac:dyDescent="0.3">
      <c r="A5" s="61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</row>
    <row r="6" spans="1:26" s="63" customFormat="1" ht="14.25" x14ac:dyDescent="0.2">
      <c r="A6" s="79" t="s">
        <v>17</v>
      </c>
      <c r="B6" s="80" t="s">
        <v>15</v>
      </c>
      <c r="C6" s="81"/>
      <c r="D6" s="80" t="s">
        <v>39</v>
      </c>
      <c r="E6" s="82"/>
      <c r="F6" s="80" t="s">
        <v>18</v>
      </c>
      <c r="G6" s="81"/>
      <c r="H6" s="80" t="s">
        <v>40</v>
      </c>
      <c r="I6" s="82"/>
      <c r="J6" s="80" t="s">
        <v>41</v>
      </c>
      <c r="K6" s="82"/>
      <c r="L6" s="80" t="s">
        <v>55</v>
      </c>
      <c r="M6" s="81"/>
      <c r="N6" s="83" t="s">
        <v>14</v>
      </c>
      <c r="O6" s="82"/>
      <c r="P6" s="80" t="s">
        <v>42</v>
      </c>
      <c r="Q6" s="81"/>
    </row>
    <row r="7" spans="1:26" s="63" customFormat="1" ht="14.25" x14ac:dyDescent="0.2">
      <c r="A7" s="84"/>
      <c r="B7" s="85"/>
      <c r="C7" s="86"/>
      <c r="D7" s="87" t="s">
        <v>43</v>
      </c>
      <c r="E7" s="88"/>
      <c r="F7" s="85"/>
      <c r="G7" s="86"/>
      <c r="H7" s="85" t="s">
        <v>44</v>
      </c>
      <c r="I7" s="88"/>
      <c r="J7" s="87" t="s">
        <v>45</v>
      </c>
      <c r="K7" s="88"/>
      <c r="L7" s="85" t="s">
        <v>56</v>
      </c>
      <c r="M7" s="86"/>
      <c r="N7" s="87"/>
      <c r="O7" s="88"/>
      <c r="P7" s="85" t="s">
        <v>47</v>
      </c>
      <c r="Q7" s="86"/>
    </row>
    <row r="8" spans="1:26" x14ac:dyDescent="0.2">
      <c r="A8" s="84"/>
      <c r="B8" s="85"/>
      <c r="C8" s="86"/>
      <c r="D8" s="87"/>
      <c r="E8" s="88"/>
      <c r="F8" s="85"/>
      <c r="G8" s="86"/>
      <c r="H8" s="89" t="s">
        <v>48</v>
      </c>
      <c r="I8" s="88"/>
      <c r="J8" s="87" t="s">
        <v>49</v>
      </c>
      <c r="K8" s="88"/>
      <c r="L8" s="85" t="s">
        <v>46</v>
      </c>
      <c r="M8" s="86"/>
      <c r="N8" s="87"/>
      <c r="O8" s="88"/>
      <c r="P8" s="85" t="s">
        <v>51</v>
      </c>
      <c r="Q8" s="86"/>
      <c r="R8" s="6"/>
    </row>
    <row r="9" spans="1:26" s="65" customFormat="1" ht="13.5" thickBot="1" x14ac:dyDescent="0.25">
      <c r="A9" s="90"/>
      <c r="B9" s="91"/>
      <c r="C9" s="92"/>
      <c r="D9" s="93"/>
      <c r="E9" s="94"/>
      <c r="F9" s="91"/>
      <c r="G9" s="92"/>
      <c r="H9" s="93"/>
      <c r="I9" s="94"/>
      <c r="J9" s="93"/>
      <c r="K9" s="94"/>
      <c r="L9" s="85" t="s">
        <v>50</v>
      </c>
      <c r="M9" s="92"/>
      <c r="N9" s="93"/>
      <c r="O9" s="94"/>
      <c r="P9" s="91" t="s">
        <v>52</v>
      </c>
      <c r="Q9" s="92"/>
    </row>
    <row r="10" spans="1:26" s="65" customFormat="1" ht="13.5" thickBot="1" x14ac:dyDescent="0.25">
      <c r="A10" s="95"/>
      <c r="B10" s="96" t="s">
        <v>12</v>
      </c>
      <c r="C10" s="97" t="s">
        <v>13</v>
      </c>
      <c r="D10" s="96" t="s">
        <v>12</v>
      </c>
      <c r="E10" s="97" t="s">
        <v>13</v>
      </c>
      <c r="F10" s="96" t="s">
        <v>12</v>
      </c>
      <c r="G10" s="97" t="s">
        <v>13</v>
      </c>
      <c r="H10" s="96" t="s">
        <v>12</v>
      </c>
      <c r="I10" s="97" t="s">
        <v>13</v>
      </c>
      <c r="J10" s="96" t="s">
        <v>12</v>
      </c>
      <c r="K10" s="97" t="s">
        <v>13</v>
      </c>
      <c r="L10" s="96" t="s">
        <v>12</v>
      </c>
      <c r="M10" s="97" t="s">
        <v>13</v>
      </c>
      <c r="N10" s="96" t="s">
        <v>12</v>
      </c>
      <c r="O10" s="97" t="s">
        <v>13</v>
      </c>
      <c r="P10" s="96" t="s">
        <v>12</v>
      </c>
      <c r="Q10" s="97" t="s">
        <v>13</v>
      </c>
    </row>
    <row r="11" spans="1:26" s="65" customFormat="1" ht="36" customHeight="1" thickBot="1" x14ac:dyDescent="0.25">
      <c r="A11" s="73">
        <v>1</v>
      </c>
      <c r="B11" s="68" t="s">
        <v>30</v>
      </c>
      <c r="C11" s="69" t="s">
        <v>31</v>
      </c>
      <c r="D11" s="70">
        <v>4</v>
      </c>
      <c r="E11" s="69">
        <v>5</v>
      </c>
      <c r="F11" s="74">
        <v>6</v>
      </c>
      <c r="G11" s="69">
        <v>7</v>
      </c>
      <c r="H11" s="68">
        <v>8</v>
      </c>
      <c r="I11" s="69">
        <v>9</v>
      </c>
      <c r="J11" s="70">
        <v>10</v>
      </c>
      <c r="K11" s="71">
        <v>11</v>
      </c>
      <c r="L11" s="68">
        <v>12</v>
      </c>
      <c r="M11" s="69">
        <v>13</v>
      </c>
      <c r="N11" s="70">
        <v>14</v>
      </c>
      <c r="O11" s="71">
        <v>15</v>
      </c>
      <c r="P11" s="68">
        <v>16</v>
      </c>
      <c r="Q11" s="69">
        <v>17</v>
      </c>
    </row>
    <row r="12" spans="1:26" s="4" customFormat="1" ht="18" customHeight="1" x14ac:dyDescent="0.25">
      <c r="A12" s="9" t="s">
        <v>0</v>
      </c>
      <c r="B12" s="12">
        <f t="shared" ref="B12:C23" si="0">D12+F12+H12+J12+L12+N12+P12</f>
        <v>2199</v>
      </c>
      <c r="C12" s="13">
        <f t="shared" si="0"/>
        <v>1581</v>
      </c>
      <c r="D12" s="14">
        <v>360</v>
      </c>
      <c r="E12" s="13">
        <v>236</v>
      </c>
      <c r="F12" s="14">
        <v>0</v>
      </c>
      <c r="G12" s="45">
        <v>3</v>
      </c>
      <c r="H12" s="12">
        <v>1668</v>
      </c>
      <c r="I12" s="13">
        <v>1174</v>
      </c>
      <c r="J12" s="14">
        <v>4</v>
      </c>
      <c r="K12" s="15">
        <v>1</v>
      </c>
      <c r="L12" s="12">
        <v>19</v>
      </c>
      <c r="M12" s="13">
        <v>20</v>
      </c>
      <c r="N12" s="14">
        <v>31</v>
      </c>
      <c r="O12" s="15">
        <v>34</v>
      </c>
      <c r="P12" s="12">
        <v>117</v>
      </c>
      <c r="Q12" s="13">
        <v>113</v>
      </c>
      <c r="R12" s="5"/>
      <c r="S12" s="76"/>
      <c r="T12" s="75"/>
      <c r="U12" s="75"/>
    </row>
    <row r="13" spans="1:26" s="4" customFormat="1" ht="18" customHeight="1" x14ac:dyDescent="0.25">
      <c r="A13" s="56" t="s">
        <v>1</v>
      </c>
      <c r="B13" s="17">
        <f t="shared" si="0"/>
        <v>2037</v>
      </c>
      <c r="C13" s="18">
        <f t="shared" si="0"/>
        <v>1316</v>
      </c>
      <c r="D13" s="19">
        <v>278</v>
      </c>
      <c r="E13" s="22">
        <v>206</v>
      </c>
      <c r="F13" s="19">
        <v>1</v>
      </c>
      <c r="G13" s="46">
        <v>1</v>
      </c>
      <c r="H13" s="17">
        <v>1584</v>
      </c>
      <c r="I13" s="22">
        <v>954</v>
      </c>
      <c r="J13" s="19">
        <v>0</v>
      </c>
      <c r="K13" s="20">
        <v>0</v>
      </c>
      <c r="L13" s="21">
        <v>25</v>
      </c>
      <c r="M13" s="22">
        <v>10</v>
      </c>
      <c r="N13" s="19">
        <v>40</v>
      </c>
      <c r="O13" s="20">
        <v>51</v>
      </c>
      <c r="P13" s="21">
        <v>109</v>
      </c>
      <c r="Q13" s="22">
        <v>94</v>
      </c>
      <c r="R13" s="77"/>
      <c r="T13" s="75"/>
      <c r="U13" s="75"/>
    </row>
    <row r="14" spans="1:26" s="4" customFormat="1" ht="18" customHeight="1" x14ac:dyDescent="0.25">
      <c r="A14" s="56" t="s">
        <v>2</v>
      </c>
      <c r="B14" s="17">
        <f t="shared" si="0"/>
        <v>2450</v>
      </c>
      <c r="C14" s="18">
        <f t="shared" si="0"/>
        <v>1605</v>
      </c>
      <c r="D14" s="19">
        <v>430</v>
      </c>
      <c r="E14" s="22">
        <v>215</v>
      </c>
      <c r="F14" s="19">
        <v>3</v>
      </c>
      <c r="G14" s="46">
        <v>2</v>
      </c>
      <c r="H14" s="17">
        <v>1819</v>
      </c>
      <c r="I14" s="18">
        <v>1179</v>
      </c>
      <c r="J14" s="19">
        <v>1</v>
      </c>
      <c r="K14" s="20">
        <v>2</v>
      </c>
      <c r="L14" s="21">
        <v>31</v>
      </c>
      <c r="M14" s="22">
        <v>29</v>
      </c>
      <c r="N14" s="19">
        <v>44</v>
      </c>
      <c r="O14" s="20">
        <v>72</v>
      </c>
      <c r="P14" s="21">
        <v>122</v>
      </c>
      <c r="Q14" s="22">
        <v>106</v>
      </c>
      <c r="R14" s="77"/>
      <c r="S14" s="77"/>
      <c r="T14" s="75"/>
      <c r="U14" s="75"/>
      <c r="V14" s="5"/>
      <c r="W14" s="5"/>
      <c r="X14" s="5"/>
      <c r="Y14" s="5"/>
      <c r="Z14" s="5"/>
    </row>
    <row r="15" spans="1:26" s="4" customFormat="1" ht="18" customHeight="1" x14ac:dyDescent="0.25">
      <c r="A15" s="56" t="s">
        <v>3</v>
      </c>
      <c r="B15" s="17">
        <f t="shared" si="0"/>
        <v>2324</v>
      </c>
      <c r="C15" s="18">
        <f t="shared" si="0"/>
        <v>1403</v>
      </c>
      <c r="D15" s="19">
        <v>301</v>
      </c>
      <c r="E15" s="22">
        <v>175</v>
      </c>
      <c r="F15" s="19">
        <v>0</v>
      </c>
      <c r="G15" s="46">
        <v>1</v>
      </c>
      <c r="H15" s="17">
        <v>1665</v>
      </c>
      <c r="I15" s="18">
        <v>1087</v>
      </c>
      <c r="J15" s="19">
        <v>2</v>
      </c>
      <c r="K15" s="20">
        <v>1</v>
      </c>
      <c r="L15" s="21">
        <v>12</v>
      </c>
      <c r="M15" s="22">
        <v>13</v>
      </c>
      <c r="N15" s="19">
        <v>35</v>
      </c>
      <c r="O15" s="20">
        <v>40</v>
      </c>
      <c r="P15" s="21">
        <v>309</v>
      </c>
      <c r="Q15" s="22">
        <v>86</v>
      </c>
      <c r="R15" s="77"/>
      <c r="S15" s="5"/>
      <c r="T15" s="75"/>
      <c r="U15" s="75"/>
      <c r="V15" s="5"/>
      <c r="W15" s="5"/>
      <c r="X15" s="5"/>
      <c r="Y15" s="5"/>
      <c r="Z15" s="5"/>
    </row>
    <row r="16" spans="1:26" s="4" customFormat="1" ht="18" customHeight="1" x14ac:dyDescent="0.25">
      <c r="A16" s="56" t="s">
        <v>4</v>
      </c>
      <c r="B16" s="17">
        <f t="shared" si="0"/>
        <v>2489</v>
      </c>
      <c r="C16" s="18">
        <f t="shared" si="0"/>
        <v>1566</v>
      </c>
      <c r="D16" s="19">
        <v>313</v>
      </c>
      <c r="E16" s="22">
        <v>240</v>
      </c>
      <c r="F16" s="19">
        <v>1</v>
      </c>
      <c r="G16" s="46">
        <v>1</v>
      </c>
      <c r="H16" s="17">
        <v>1710</v>
      </c>
      <c r="I16" s="18">
        <v>1080</v>
      </c>
      <c r="J16" s="19">
        <v>3</v>
      </c>
      <c r="K16" s="20">
        <v>1</v>
      </c>
      <c r="L16" s="21">
        <v>25</v>
      </c>
      <c r="M16" s="22">
        <v>17</v>
      </c>
      <c r="N16" s="19">
        <v>53</v>
      </c>
      <c r="O16" s="20">
        <v>56</v>
      </c>
      <c r="P16" s="17">
        <v>384</v>
      </c>
      <c r="Q16" s="22">
        <v>171</v>
      </c>
      <c r="R16" s="77"/>
      <c r="S16" s="5"/>
      <c r="T16" s="75"/>
      <c r="U16" s="75"/>
      <c r="V16" s="5"/>
      <c r="W16" s="5"/>
      <c r="X16" s="5"/>
      <c r="Y16" s="5"/>
      <c r="Z16" s="5"/>
    </row>
    <row r="17" spans="1:26" s="4" customFormat="1" ht="18" customHeight="1" x14ac:dyDescent="0.25">
      <c r="A17" s="56" t="s">
        <v>5</v>
      </c>
      <c r="B17" s="17">
        <f t="shared" si="0"/>
        <v>2623</v>
      </c>
      <c r="C17" s="18">
        <f t="shared" si="0"/>
        <v>1607</v>
      </c>
      <c r="D17" s="19">
        <v>311</v>
      </c>
      <c r="E17" s="22">
        <v>238</v>
      </c>
      <c r="F17" s="19">
        <v>1</v>
      </c>
      <c r="G17" s="46">
        <v>1</v>
      </c>
      <c r="H17" s="17">
        <v>1665</v>
      </c>
      <c r="I17" s="18">
        <v>1123</v>
      </c>
      <c r="J17" s="19">
        <v>3</v>
      </c>
      <c r="K17" s="20">
        <v>1</v>
      </c>
      <c r="L17" s="21">
        <v>21</v>
      </c>
      <c r="M17" s="22">
        <v>9</v>
      </c>
      <c r="N17" s="19">
        <v>30</v>
      </c>
      <c r="O17" s="20">
        <v>52</v>
      </c>
      <c r="P17" s="21">
        <v>592</v>
      </c>
      <c r="Q17" s="22">
        <v>183</v>
      </c>
      <c r="R17" s="5"/>
      <c r="S17" s="8"/>
      <c r="T17" s="75"/>
      <c r="U17" s="75"/>
      <c r="V17" s="5"/>
      <c r="W17" s="5"/>
      <c r="X17" s="5"/>
      <c r="Y17" s="5"/>
      <c r="Z17" s="5"/>
    </row>
    <row r="18" spans="1:26" s="4" customFormat="1" ht="18" customHeight="1" x14ac:dyDescent="0.25">
      <c r="A18" s="56" t="s">
        <v>6</v>
      </c>
      <c r="B18" s="17">
        <f t="shared" si="0"/>
        <v>1967</v>
      </c>
      <c r="C18" s="18">
        <f t="shared" si="0"/>
        <v>1334</v>
      </c>
      <c r="D18" s="23">
        <v>273</v>
      </c>
      <c r="E18" s="18">
        <v>156</v>
      </c>
      <c r="F18" s="23">
        <v>1</v>
      </c>
      <c r="G18" s="47">
        <v>2</v>
      </c>
      <c r="H18" s="17">
        <v>1292</v>
      </c>
      <c r="I18" s="18">
        <v>1000</v>
      </c>
      <c r="J18" s="23">
        <v>1</v>
      </c>
      <c r="K18" s="24">
        <v>0</v>
      </c>
      <c r="L18" s="17">
        <v>11</v>
      </c>
      <c r="M18" s="18">
        <v>11</v>
      </c>
      <c r="N18" s="23">
        <v>28</v>
      </c>
      <c r="O18" s="24">
        <v>29</v>
      </c>
      <c r="P18" s="17">
        <v>361</v>
      </c>
      <c r="Q18" s="18">
        <v>136</v>
      </c>
      <c r="R18" s="5"/>
      <c r="S18" s="77"/>
      <c r="T18" s="75"/>
      <c r="U18" s="75"/>
      <c r="V18" s="5"/>
      <c r="W18" s="5"/>
      <c r="X18" s="5"/>
      <c r="Y18" s="5"/>
      <c r="Z18" s="5"/>
    </row>
    <row r="19" spans="1:26" s="4" customFormat="1" ht="18" customHeight="1" x14ac:dyDescent="0.25">
      <c r="A19" s="56" t="s">
        <v>7</v>
      </c>
      <c r="B19" s="17">
        <f t="shared" si="0"/>
        <v>1719</v>
      </c>
      <c r="C19" s="18">
        <f t="shared" si="0"/>
        <v>1270</v>
      </c>
      <c r="D19" s="23">
        <v>284</v>
      </c>
      <c r="E19" s="18">
        <v>153</v>
      </c>
      <c r="F19" s="23">
        <v>0</v>
      </c>
      <c r="G19" s="47">
        <v>1</v>
      </c>
      <c r="H19" s="17">
        <v>1200</v>
      </c>
      <c r="I19" s="18">
        <v>825</v>
      </c>
      <c r="J19" s="23">
        <v>1</v>
      </c>
      <c r="K19" s="24">
        <v>2</v>
      </c>
      <c r="L19" s="17">
        <v>20</v>
      </c>
      <c r="M19" s="18">
        <v>10</v>
      </c>
      <c r="N19" s="23">
        <v>32</v>
      </c>
      <c r="O19" s="24">
        <v>39</v>
      </c>
      <c r="P19" s="17">
        <v>182</v>
      </c>
      <c r="Q19" s="18">
        <v>240</v>
      </c>
      <c r="R19" s="77"/>
      <c r="T19" s="75"/>
      <c r="U19" s="75"/>
    </row>
    <row r="20" spans="1:26" s="4" customFormat="1" ht="18" customHeight="1" x14ac:dyDescent="0.25">
      <c r="A20" s="56" t="s">
        <v>8</v>
      </c>
      <c r="B20" s="17">
        <f t="shared" si="0"/>
        <v>2440</v>
      </c>
      <c r="C20" s="18">
        <f t="shared" si="0"/>
        <v>2043</v>
      </c>
      <c r="D20" s="23">
        <v>336</v>
      </c>
      <c r="E20" s="25">
        <v>264</v>
      </c>
      <c r="F20" s="23">
        <v>1</v>
      </c>
      <c r="G20" s="47">
        <v>0</v>
      </c>
      <c r="H20" s="26">
        <v>1901</v>
      </c>
      <c r="I20" s="27">
        <v>1110</v>
      </c>
      <c r="J20" s="24">
        <v>1</v>
      </c>
      <c r="K20" s="18">
        <v>4</v>
      </c>
      <c r="L20" s="17">
        <v>29</v>
      </c>
      <c r="M20" s="25">
        <v>13</v>
      </c>
      <c r="N20" s="17">
        <v>32</v>
      </c>
      <c r="O20" s="25">
        <v>29</v>
      </c>
      <c r="P20" s="17">
        <v>140</v>
      </c>
      <c r="Q20" s="25">
        <v>623</v>
      </c>
      <c r="R20" s="5"/>
      <c r="T20" s="75"/>
      <c r="U20" s="75"/>
    </row>
    <row r="21" spans="1:26" s="4" customFormat="1" ht="18" customHeight="1" x14ac:dyDescent="0.25">
      <c r="A21" s="56" t="s">
        <v>9</v>
      </c>
      <c r="B21" s="17">
        <f t="shared" si="0"/>
        <v>2448</v>
      </c>
      <c r="C21" s="18">
        <f t="shared" si="0"/>
        <v>1934</v>
      </c>
      <c r="D21" s="48">
        <v>267</v>
      </c>
      <c r="E21" s="27">
        <v>292</v>
      </c>
      <c r="F21" s="48">
        <v>0</v>
      </c>
      <c r="G21" s="49">
        <v>0</v>
      </c>
      <c r="H21" s="26">
        <v>2029</v>
      </c>
      <c r="I21" s="27">
        <v>1259</v>
      </c>
      <c r="J21" s="26">
        <v>1</v>
      </c>
      <c r="K21" s="27">
        <v>0</v>
      </c>
      <c r="L21" s="26">
        <v>23</v>
      </c>
      <c r="M21" s="27">
        <v>20</v>
      </c>
      <c r="N21" s="26">
        <v>40</v>
      </c>
      <c r="O21" s="27">
        <v>25</v>
      </c>
      <c r="P21" s="26">
        <v>88</v>
      </c>
      <c r="Q21" s="27">
        <v>338</v>
      </c>
      <c r="R21" s="5"/>
      <c r="T21" s="75"/>
      <c r="U21" s="75"/>
    </row>
    <row r="22" spans="1:26" s="4" customFormat="1" ht="18" customHeight="1" x14ac:dyDescent="0.25">
      <c r="A22" s="56" t="s">
        <v>10</v>
      </c>
      <c r="B22" s="17">
        <f t="shared" si="0"/>
        <v>2007</v>
      </c>
      <c r="C22" s="18">
        <f t="shared" si="0"/>
        <v>1376</v>
      </c>
      <c r="D22" s="48">
        <v>315</v>
      </c>
      <c r="E22" s="27">
        <v>317</v>
      </c>
      <c r="F22" s="48">
        <v>0</v>
      </c>
      <c r="G22" s="49">
        <v>1</v>
      </c>
      <c r="H22" s="26">
        <v>1532</v>
      </c>
      <c r="I22" s="27">
        <v>838</v>
      </c>
      <c r="J22" s="26">
        <v>0</v>
      </c>
      <c r="K22" s="27">
        <v>1</v>
      </c>
      <c r="L22" s="26">
        <v>16</v>
      </c>
      <c r="M22" s="27">
        <v>19</v>
      </c>
      <c r="N22" s="26">
        <v>48</v>
      </c>
      <c r="O22" s="27">
        <v>27</v>
      </c>
      <c r="P22" s="26">
        <v>96</v>
      </c>
      <c r="Q22" s="27">
        <v>173</v>
      </c>
      <c r="R22" s="5"/>
      <c r="T22" s="75"/>
      <c r="U22" s="75"/>
    </row>
    <row r="23" spans="1:26" s="4" customFormat="1" ht="18" customHeight="1" thickBot="1" x14ac:dyDescent="0.3">
      <c r="A23" s="57" t="s">
        <v>11</v>
      </c>
      <c r="B23" s="59">
        <f t="shared" si="0"/>
        <v>1653</v>
      </c>
      <c r="C23" s="60">
        <f t="shared" si="0"/>
        <v>2560</v>
      </c>
      <c r="D23" s="48">
        <v>310</v>
      </c>
      <c r="E23" s="31">
        <v>289</v>
      </c>
      <c r="F23" s="50">
        <v>1</v>
      </c>
      <c r="G23" s="51">
        <v>0</v>
      </c>
      <c r="H23" s="52">
        <v>1202</v>
      </c>
      <c r="I23" s="31">
        <v>2081</v>
      </c>
      <c r="J23" s="53">
        <v>1</v>
      </c>
      <c r="K23" s="54">
        <v>5</v>
      </c>
      <c r="L23" s="52">
        <v>24</v>
      </c>
      <c r="M23" s="31">
        <v>23</v>
      </c>
      <c r="N23" s="53">
        <v>35</v>
      </c>
      <c r="O23" s="54">
        <v>40</v>
      </c>
      <c r="P23" s="52">
        <v>80</v>
      </c>
      <c r="Q23" s="31">
        <v>122</v>
      </c>
      <c r="R23" s="5"/>
      <c r="T23" s="75"/>
      <c r="U23" s="75"/>
    </row>
    <row r="24" spans="1:26" ht="18.75" customHeight="1" thickBot="1" x14ac:dyDescent="0.25">
      <c r="A24" s="58" t="s">
        <v>15</v>
      </c>
      <c r="B24" s="35">
        <f t="shared" ref="B24:M24" si="1">SUM(B12:B23)</f>
        <v>26356</v>
      </c>
      <c r="C24" s="36">
        <f t="shared" si="1"/>
        <v>19595</v>
      </c>
      <c r="D24" s="37">
        <f t="shared" si="1"/>
        <v>3778</v>
      </c>
      <c r="E24" s="36">
        <f t="shared" si="1"/>
        <v>2781</v>
      </c>
      <c r="F24" s="55">
        <f t="shared" si="1"/>
        <v>9</v>
      </c>
      <c r="G24" s="38">
        <f t="shared" si="1"/>
        <v>13</v>
      </c>
      <c r="H24" s="35">
        <f t="shared" si="1"/>
        <v>19267</v>
      </c>
      <c r="I24" s="36">
        <f t="shared" si="1"/>
        <v>13710</v>
      </c>
      <c r="J24" s="37">
        <f t="shared" si="1"/>
        <v>18</v>
      </c>
      <c r="K24" s="38">
        <f t="shared" si="1"/>
        <v>18</v>
      </c>
      <c r="L24" s="35">
        <f t="shared" si="1"/>
        <v>256</v>
      </c>
      <c r="M24" s="36">
        <f t="shared" si="1"/>
        <v>194</v>
      </c>
      <c r="N24" s="37">
        <f>SUM(N12:N23)</f>
        <v>448</v>
      </c>
      <c r="O24" s="38">
        <f>SUM(O12:O23)</f>
        <v>494</v>
      </c>
      <c r="P24" s="35">
        <f>SUM(P12:P23)</f>
        <v>2580</v>
      </c>
      <c r="Q24" s="36">
        <f>SUM(Q12:Q23)</f>
        <v>2385</v>
      </c>
      <c r="R24" s="6"/>
    </row>
    <row r="25" spans="1:26" x14ac:dyDescent="0.2">
      <c r="A25" s="11" t="s">
        <v>16</v>
      </c>
      <c r="R25" s="6"/>
    </row>
    <row r="27" spans="1:26" x14ac:dyDescent="0.2">
      <c r="B27" s="78"/>
      <c r="C27" s="78"/>
    </row>
    <row r="28" spans="1:26" x14ac:dyDescent="0.2">
      <c r="G28" s="78"/>
    </row>
    <row r="29" spans="1:26" x14ac:dyDescent="0.2">
      <c r="D29" s="78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 differentFirst="1">
    <oddHeader>&amp;L&amp;G</oddHeader>
    <firstHeader>&amp;L&amp;G</first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3545D-5D35-4794-8801-BA7D33A2F33F}">
  <dimension ref="A2:Z25"/>
  <sheetViews>
    <sheetView zoomScaleNormal="100" workbookViewId="0">
      <selection activeCell="L23" sqref="L23"/>
    </sheetView>
  </sheetViews>
  <sheetFormatPr defaultRowHeight="12.75" x14ac:dyDescent="0.2"/>
  <cols>
    <col min="1" max="1" width="9.7109375" style="11" customWidth="1"/>
    <col min="2" max="5" width="7.85546875" style="11" customWidth="1"/>
    <col min="6" max="6" width="5.7109375" style="11" customWidth="1"/>
    <col min="7" max="7" width="6.5703125" style="11" customWidth="1"/>
    <col min="8" max="16" width="7.85546875" style="11" customWidth="1"/>
    <col min="17" max="17" width="10" style="11" customWidth="1"/>
  </cols>
  <sheetData>
    <row r="2" spans="1:26" s="63" customFormat="1" ht="15" x14ac:dyDescent="0.25">
      <c r="A2" s="64" t="s">
        <v>36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spans="1:26" x14ac:dyDescent="0.2">
      <c r="R3" s="6"/>
    </row>
    <row r="4" spans="1:26" s="63" customFormat="1" ht="15" x14ac:dyDescent="0.25">
      <c r="A4" s="61" t="str">
        <f>UPPER("Število novo registriranih poslovnih subjektov in število izbrisanih poslovnih subjektov po skupinah, v mesecih leta 2020")</f>
        <v>ŠTEVILO NOVO REGISTRIRANIH POSLOVNIH SUBJEKTOV IN ŠTEVILO IZBRISANIH POSLOVNIH SUBJEKTOV PO SKUPINAH, V MESECIH LETA 2020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</row>
    <row r="5" spans="1:26" s="63" customFormat="1" ht="15.75" thickBot="1" x14ac:dyDescent="0.3">
      <c r="A5" s="61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</row>
    <row r="6" spans="1:26" s="63" customFormat="1" ht="14.25" x14ac:dyDescent="0.2">
      <c r="A6" s="79" t="s">
        <v>17</v>
      </c>
      <c r="B6" s="80" t="s">
        <v>15</v>
      </c>
      <c r="C6" s="81"/>
      <c r="D6" s="80" t="s">
        <v>39</v>
      </c>
      <c r="E6" s="82"/>
      <c r="F6" s="80" t="s">
        <v>18</v>
      </c>
      <c r="G6" s="81"/>
      <c r="H6" s="80" t="s">
        <v>40</v>
      </c>
      <c r="I6" s="82"/>
      <c r="J6" s="80" t="s">
        <v>41</v>
      </c>
      <c r="K6" s="82"/>
      <c r="L6" s="80" t="s">
        <v>55</v>
      </c>
      <c r="M6" s="81"/>
      <c r="N6" s="83" t="s">
        <v>14</v>
      </c>
      <c r="O6" s="82"/>
      <c r="P6" s="80" t="s">
        <v>42</v>
      </c>
      <c r="Q6" s="81"/>
    </row>
    <row r="7" spans="1:26" s="63" customFormat="1" ht="14.25" x14ac:dyDescent="0.2">
      <c r="A7" s="84"/>
      <c r="B7" s="85"/>
      <c r="C7" s="86"/>
      <c r="D7" s="87" t="s">
        <v>43</v>
      </c>
      <c r="E7" s="88"/>
      <c r="F7" s="85"/>
      <c r="G7" s="86"/>
      <c r="H7" s="85" t="s">
        <v>44</v>
      </c>
      <c r="I7" s="88"/>
      <c r="J7" s="87" t="s">
        <v>45</v>
      </c>
      <c r="K7" s="88"/>
      <c r="L7" s="85" t="s">
        <v>56</v>
      </c>
      <c r="M7" s="86"/>
      <c r="N7" s="87"/>
      <c r="O7" s="88"/>
      <c r="P7" s="85" t="s">
        <v>47</v>
      </c>
      <c r="Q7" s="86"/>
    </row>
    <row r="8" spans="1:26" x14ac:dyDescent="0.2">
      <c r="A8" s="84"/>
      <c r="B8" s="85"/>
      <c r="C8" s="86"/>
      <c r="D8" s="87"/>
      <c r="E8" s="88"/>
      <c r="F8" s="85"/>
      <c r="G8" s="86"/>
      <c r="H8" s="89" t="s">
        <v>48</v>
      </c>
      <c r="I8" s="88"/>
      <c r="J8" s="87" t="s">
        <v>49</v>
      </c>
      <c r="K8" s="88"/>
      <c r="L8" s="85" t="s">
        <v>46</v>
      </c>
      <c r="M8" s="86"/>
      <c r="N8" s="87"/>
      <c r="O8" s="88"/>
      <c r="P8" s="85" t="s">
        <v>51</v>
      </c>
      <c r="Q8" s="86"/>
      <c r="R8" s="6"/>
    </row>
    <row r="9" spans="1:26" s="65" customFormat="1" ht="13.5" thickBot="1" x14ac:dyDescent="0.25">
      <c r="A9" s="90"/>
      <c r="B9" s="91"/>
      <c r="C9" s="92"/>
      <c r="D9" s="93"/>
      <c r="E9" s="94"/>
      <c r="F9" s="91"/>
      <c r="G9" s="92"/>
      <c r="H9" s="93"/>
      <c r="I9" s="94"/>
      <c r="J9" s="93"/>
      <c r="K9" s="94"/>
      <c r="L9" s="85" t="s">
        <v>50</v>
      </c>
      <c r="M9" s="92"/>
      <c r="N9" s="93"/>
      <c r="O9" s="94"/>
      <c r="P9" s="91" t="s">
        <v>52</v>
      </c>
      <c r="Q9" s="92"/>
    </row>
    <row r="10" spans="1:26" s="65" customFormat="1" ht="13.5" thickBot="1" x14ac:dyDescent="0.25">
      <c r="A10" s="95"/>
      <c r="B10" s="96" t="s">
        <v>12</v>
      </c>
      <c r="C10" s="97" t="s">
        <v>13</v>
      </c>
      <c r="D10" s="96" t="s">
        <v>12</v>
      </c>
      <c r="E10" s="97" t="s">
        <v>13</v>
      </c>
      <c r="F10" s="96" t="s">
        <v>12</v>
      </c>
      <c r="G10" s="97" t="s">
        <v>13</v>
      </c>
      <c r="H10" s="96" t="s">
        <v>12</v>
      </c>
      <c r="I10" s="97" t="s">
        <v>13</v>
      </c>
      <c r="J10" s="96" t="s">
        <v>12</v>
      </c>
      <c r="K10" s="97" t="s">
        <v>13</v>
      </c>
      <c r="L10" s="96" t="s">
        <v>12</v>
      </c>
      <c r="M10" s="97" t="s">
        <v>13</v>
      </c>
      <c r="N10" s="96" t="s">
        <v>12</v>
      </c>
      <c r="O10" s="97" t="s">
        <v>13</v>
      </c>
      <c r="P10" s="96" t="s">
        <v>12</v>
      </c>
      <c r="Q10" s="97" t="s">
        <v>13</v>
      </c>
    </row>
    <row r="11" spans="1:26" s="65" customFormat="1" ht="36" customHeight="1" thickBot="1" x14ac:dyDescent="0.25">
      <c r="A11" s="73">
        <v>1</v>
      </c>
      <c r="B11" s="68" t="s">
        <v>30</v>
      </c>
      <c r="C11" s="69" t="s">
        <v>31</v>
      </c>
      <c r="D11" s="70">
        <v>4</v>
      </c>
      <c r="E11" s="69">
        <v>5</v>
      </c>
      <c r="F11" s="74">
        <v>6</v>
      </c>
      <c r="G11" s="69">
        <v>7</v>
      </c>
      <c r="H11" s="68">
        <v>8</v>
      </c>
      <c r="I11" s="69">
        <v>9</v>
      </c>
      <c r="J11" s="70">
        <v>10</v>
      </c>
      <c r="K11" s="71">
        <v>11</v>
      </c>
      <c r="L11" s="68">
        <v>12</v>
      </c>
      <c r="M11" s="69">
        <v>13</v>
      </c>
      <c r="N11" s="70">
        <v>14</v>
      </c>
      <c r="O11" s="71">
        <v>15</v>
      </c>
      <c r="P11" s="68">
        <v>16</v>
      </c>
      <c r="Q11" s="69">
        <v>17</v>
      </c>
    </row>
    <row r="12" spans="1:26" s="4" customFormat="1" ht="18" customHeight="1" x14ac:dyDescent="0.25">
      <c r="A12" s="9" t="s">
        <v>0</v>
      </c>
      <c r="B12" s="12">
        <f t="shared" ref="B12:C22" si="0">SUM(D12,F12,H12,J12,L12,N12,P12)</f>
        <v>1661</v>
      </c>
      <c r="C12" s="13">
        <f t="shared" si="0"/>
        <v>1204</v>
      </c>
      <c r="D12" s="14">
        <v>279</v>
      </c>
      <c r="E12" s="13">
        <v>70</v>
      </c>
      <c r="F12" s="14">
        <v>0</v>
      </c>
      <c r="G12" s="45">
        <v>0</v>
      </c>
      <c r="H12" s="12">
        <v>1265</v>
      </c>
      <c r="I12" s="13">
        <v>986</v>
      </c>
      <c r="J12" s="14">
        <v>1</v>
      </c>
      <c r="K12" s="15">
        <v>3</v>
      </c>
      <c r="L12" s="12">
        <v>25</v>
      </c>
      <c r="M12" s="13">
        <v>18</v>
      </c>
      <c r="N12" s="14">
        <v>24</v>
      </c>
      <c r="O12" s="15">
        <v>33</v>
      </c>
      <c r="P12" s="12">
        <v>67</v>
      </c>
      <c r="Q12" s="13">
        <v>94</v>
      </c>
      <c r="R12" s="5"/>
      <c r="T12" s="75"/>
      <c r="U12" s="75"/>
    </row>
    <row r="13" spans="1:26" s="4" customFormat="1" ht="18" customHeight="1" x14ac:dyDescent="0.25">
      <c r="A13" s="56" t="s">
        <v>1</v>
      </c>
      <c r="B13" s="17">
        <f t="shared" si="0"/>
        <v>1716</v>
      </c>
      <c r="C13" s="18">
        <f t="shared" si="0"/>
        <v>1121</v>
      </c>
      <c r="D13" s="19">
        <v>319</v>
      </c>
      <c r="E13" s="22">
        <v>278</v>
      </c>
      <c r="F13" s="19">
        <v>1</v>
      </c>
      <c r="G13" s="46">
        <v>1</v>
      </c>
      <c r="H13" s="17">
        <v>1246</v>
      </c>
      <c r="I13" s="22">
        <v>693</v>
      </c>
      <c r="J13" s="19">
        <v>1</v>
      </c>
      <c r="K13" s="20">
        <v>1</v>
      </c>
      <c r="L13" s="21">
        <v>23</v>
      </c>
      <c r="M13" s="22">
        <v>16</v>
      </c>
      <c r="N13" s="19">
        <v>29</v>
      </c>
      <c r="O13" s="20">
        <v>60</v>
      </c>
      <c r="P13" s="21">
        <v>97</v>
      </c>
      <c r="Q13" s="22">
        <v>72</v>
      </c>
      <c r="R13" s="5"/>
      <c r="T13" s="75"/>
      <c r="U13" s="75"/>
    </row>
    <row r="14" spans="1:26" s="4" customFormat="1" ht="18" customHeight="1" x14ac:dyDescent="0.25">
      <c r="A14" s="56" t="s">
        <v>2</v>
      </c>
      <c r="B14" s="17">
        <f>SUM(F14,D14,H14,J14,L14,N14,P14)</f>
        <v>1988</v>
      </c>
      <c r="C14" s="18">
        <f>E14+G14+I14+K14+M14+O14+Q14</f>
        <v>1489</v>
      </c>
      <c r="D14" s="19">
        <v>411</v>
      </c>
      <c r="E14" s="22">
        <v>568</v>
      </c>
      <c r="F14" s="19">
        <v>1</v>
      </c>
      <c r="G14" s="46">
        <v>4</v>
      </c>
      <c r="H14" s="17">
        <v>1406</v>
      </c>
      <c r="I14" s="18">
        <v>746</v>
      </c>
      <c r="J14" s="19">
        <v>1</v>
      </c>
      <c r="K14" s="20">
        <v>0</v>
      </c>
      <c r="L14" s="21">
        <v>30</v>
      </c>
      <c r="M14" s="22">
        <v>31</v>
      </c>
      <c r="N14" s="19">
        <v>52</v>
      </c>
      <c r="O14" s="20">
        <v>55</v>
      </c>
      <c r="P14" s="21">
        <v>87</v>
      </c>
      <c r="Q14" s="22">
        <v>85</v>
      </c>
      <c r="R14" s="5"/>
      <c r="S14" s="5"/>
      <c r="T14" s="75"/>
      <c r="U14" s="75"/>
      <c r="V14" s="5"/>
      <c r="W14" s="5"/>
      <c r="X14" s="5"/>
      <c r="Y14" s="5"/>
      <c r="Z14" s="5"/>
    </row>
    <row r="15" spans="1:26" s="4" customFormat="1" ht="18" customHeight="1" x14ac:dyDescent="0.25">
      <c r="A15" s="56" t="s">
        <v>3</v>
      </c>
      <c r="B15" s="17">
        <v>1860</v>
      </c>
      <c r="C15" s="18">
        <v>1088</v>
      </c>
      <c r="D15" s="19">
        <v>300</v>
      </c>
      <c r="E15" s="22">
        <v>236</v>
      </c>
      <c r="F15" s="19">
        <v>1</v>
      </c>
      <c r="G15" s="46">
        <v>3</v>
      </c>
      <c r="H15" s="17">
        <v>1380</v>
      </c>
      <c r="I15" s="18">
        <v>710</v>
      </c>
      <c r="J15" s="19">
        <v>1</v>
      </c>
      <c r="K15" s="20">
        <v>0</v>
      </c>
      <c r="L15" s="21">
        <v>31</v>
      </c>
      <c r="M15" s="22">
        <v>14</v>
      </c>
      <c r="N15" s="19">
        <v>27</v>
      </c>
      <c r="O15" s="20">
        <v>55</v>
      </c>
      <c r="P15" s="21">
        <v>120</v>
      </c>
      <c r="Q15" s="22">
        <v>70</v>
      </c>
      <c r="R15" s="5"/>
      <c r="S15" s="5"/>
      <c r="T15" s="75"/>
      <c r="U15" s="75"/>
      <c r="V15" s="5"/>
      <c r="W15" s="5"/>
      <c r="X15" s="5"/>
      <c r="Y15" s="5"/>
      <c r="Z15" s="5"/>
    </row>
    <row r="16" spans="1:26" s="4" customFormat="1" ht="18" customHeight="1" x14ac:dyDescent="0.25">
      <c r="A16" s="56" t="s">
        <v>4</v>
      </c>
      <c r="B16" s="17">
        <f t="shared" si="0"/>
        <v>2337</v>
      </c>
      <c r="C16" s="18">
        <f t="shared" si="0"/>
        <v>1447</v>
      </c>
      <c r="D16" s="19">
        <v>329</v>
      </c>
      <c r="E16" s="22">
        <v>368</v>
      </c>
      <c r="F16" s="19">
        <v>1</v>
      </c>
      <c r="G16" s="46">
        <v>0</v>
      </c>
      <c r="H16" s="17">
        <v>1638</v>
      </c>
      <c r="I16" s="18">
        <v>825</v>
      </c>
      <c r="J16" s="19">
        <v>2</v>
      </c>
      <c r="K16" s="20">
        <v>0</v>
      </c>
      <c r="L16" s="21">
        <v>31</v>
      </c>
      <c r="M16" s="22">
        <v>22</v>
      </c>
      <c r="N16" s="19">
        <v>42</v>
      </c>
      <c r="O16" s="20">
        <v>109</v>
      </c>
      <c r="P16" s="17">
        <v>294</v>
      </c>
      <c r="Q16" s="22">
        <v>123</v>
      </c>
      <c r="R16" s="5"/>
      <c r="S16" s="5"/>
      <c r="T16" s="75"/>
      <c r="U16" s="75"/>
      <c r="V16" s="5"/>
      <c r="W16" s="5"/>
      <c r="X16" s="5"/>
      <c r="Y16" s="5"/>
      <c r="Z16" s="5"/>
    </row>
    <row r="17" spans="1:26" s="4" customFormat="1" ht="18" customHeight="1" x14ac:dyDescent="0.25">
      <c r="A17" s="56" t="s">
        <v>5</v>
      </c>
      <c r="B17" s="17">
        <f t="shared" si="0"/>
        <v>2623</v>
      </c>
      <c r="C17" s="18">
        <f t="shared" si="0"/>
        <v>1192</v>
      </c>
      <c r="D17" s="19">
        <v>278</v>
      </c>
      <c r="E17" s="22">
        <v>207</v>
      </c>
      <c r="F17" s="19">
        <v>1</v>
      </c>
      <c r="G17" s="46">
        <v>1</v>
      </c>
      <c r="H17" s="17">
        <v>1685</v>
      </c>
      <c r="I17" s="18">
        <v>745</v>
      </c>
      <c r="J17" s="19">
        <v>2</v>
      </c>
      <c r="K17" s="20">
        <v>0</v>
      </c>
      <c r="L17" s="21">
        <v>23</v>
      </c>
      <c r="M17" s="22">
        <v>21</v>
      </c>
      <c r="N17" s="19">
        <v>39</v>
      </c>
      <c r="O17" s="20">
        <v>100</v>
      </c>
      <c r="P17" s="21">
        <v>595</v>
      </c>
      <c r="Q17" s="22">
        <v>118</v>
      </c>
      <c r="R17" s="5"/>
      <c r="S17" s="8"/>
      <c r="T17" s="75"/>
      <c r="U17" s="75"/>
      <c r="V17" s="5"/>
      <c r="W17" s="5"/>
      <c r="X17" s="5"/>
      <c r="Y17" s="5"/>
      <c r="Z17" s="5"/>
    </row>
    <row r="18" spans="1:26" s="4" customFormat="1" ht="18" customHeight="1" x14ac:dyDescent="0.25">
      <c r="A18" s="56" t="s">
        <v>6</v>
      </c>
      <c r="B18" s="17">
        <f t="shared" si="0"/>
        <v>2085</v>
      </c>
      <c r="C18" s="18">
        <f t="shared" si="0"/>
        <v>1371</v>
      </c>
      <c r="D18" s="23">
        <v>265</v>
      </c>
      <c r="E18" s="18">
        <v>177</v>
      </c>
      <c r="F18" s="23">
        <v>3</v>
      </c>
      <c r="G18" s="47">
        <v>0</v>
      </c>
      <c r="H18" s="17">
        <v>1357</v>
      </c>
      <c r="I18" s="18">
        <v>996</v>
      </c>
      <c r="J18" s="23">
        <v>2</v>
      </c>
      <c r="K18" s="24">
        <v>1</v>
      </c>
      <c r="L18" s="17">
        <v>16</v>
      </c>
      <c r="M18" s="18">
        <v>24</v>
      </c>
      <c r="N18" s="23">
        <v>21</v>
      </c>
      <c r="O18" s="24">
        <v>73</v>
      </c>
      <c r="P18" s="17">
        <v>421</v>
      </c>
      <c r="Q18" s="18">
        <v>100</v>
      </c>
      <c r="R18" s="5"/>
      <c r="S18" s="5"/>
      <c r="T18" s="75"/>
      <c r="U18" s="75"/>
      <c r="V18" s="5"/>
      <c r="W18" s="5"/>
      <c r="X18" s="5"/>
      <c r="Y18" s="5"/>
      <c r="Z18" s="5"/>
    </row>
    <row r="19" spans="1:26" s="4" customFormat="1" ht="18" customHeight="1" x14ac:dyDescent="0.25">
      <c r="A19" s="56" t="s">
        <v>7</v>
      </c>
      <c r="B19" s="17">
        <v>1658</v>
      </c>
      <c r="C19" s="18">
        <v>1119</v>
      </c>
      <c r="D19" s="23">
        <v>245</v>
      </c>
      <c r="E19" s="18">
        <v>159</v>
      </c>
      <c r="F19" s="23">
        <v>0</v>
      </c>
      <c r="G19" s="47">
        <v>0</v>
      </c>
      <c r="H19" s="17">
        <v>1171</v>
      </c>
      <c r="I19" s="18">
        <v>758</v>
      </c>
      <c r="J19" s="23">
        <v>3</v>
      </c>
      <c r="K19" s="24">
        <v>2</v>
      </c>
      <c r="L19" s="17">
        <v>24</v>
      </c>
      <c r="M19" s="18">
        <v>20</v>
      </c>
      <c r="N19" s="23">
        <v>33</v>
      </c>
      <c r="O19" s="24">
        <v>42</v>
      </c>
      <c r="P19" s="17">
        <v>182</v>
      </c>
      <c r="Q19" s="18">
        <v>138</v>
      </c>
      <c r="R19" s="5"/>
      <c r="T19" s="75"/>
      <c r="U19" s="75"/>
    </row>
    <row r="20" spans="1:26" s="4" customFormat="1" ht="18" customHeight="1" x14ac:dyDescent="0.25">
      <c r="A20" s="56" t="s">
        <v>8</v>
      </c>
      <c r="B20" s="17">
        <f t="shared" si="0"/>
        <v>2447</v>
      </c>
      <c r="C20" s="18">
        <f t="shared" si="0"/>
        <v>1753</v>
      </c>
      <c r="D20" s="23">
        <v>326</v>
      </c>
      <c r="E20" s="25">
        <v>284</v>
      </c>
      <c r="F20" s="23">
        <v>2</v>
      </c>
      <c r="G20" s="47">
        <v>2</v>
      </c>
      <c r="H20" s="26">
        <v>1906</v>
      </c>
      <c r="I20" s="27">
        <v>920</v>
      </c>
      <c r="J20" s="24">
        <v>0</v>
      </c>
      <c r="K20" s="18">
        <v>1</v>
      </c>
      <c r="L20" s="17">
        <v>31</v>
      </c>
      <c r="M20" s="25">
        <v>15</v>
      </c>
      <c r="N20" s="17">
        <v>35</v>
      </c>
      <c r="O20" s="25">
        <v>39</v>
      </c>
      <c r="P20" s="17">
        <v>147</v>
      </c>
      <c r="Q20" s="25">
        <v>492</v>
      </c>
      <c r="R20" s="5"/>
      <c r="T20" s="75"/>
      <c r="U20" s="75"/>
    </row>
    <row r="21" spans="1:26" s="4" customFormat="1" ht="18" customHeight="1" x14ac:dyDescent="0.25">
      <c r="A21" s="56" t="s">
        <v>9</v>
      </c>
      <c r="B21" s="17">
        <f t="shared" si="0"/>
        <v>2461</v>
      </c>
      <c r="C21" s="18">
        <f t="shared" si="0"/>
        <v>1681</v>
      </c>
      <c r="D21" s="48">
        <v>312</v>
      </c>
      <c r="E21" s="27">
        <v>226</v>
      </c>
      <c r="F21" s="48">
        <v>1</v>
      </c>
      <c r="G21" s="49">
        <v>1</v>
      </c>
      <c r="H21" s="26">
        <v>2031</v>
      </c>
      <c r="I21" s="27">
        <v>1065</v>
      </c>
      <c r="J21" s="26">
        <v>2</v>
      </c>
      <c r="K21" s="27">
        <v>1</v>
      </c>
      <c r="L21" s="26">
        <v>16</v>
      </c>
      <c r="M21" s="27">
        <v>19</v>
      </c>
      <c r="N21" s="26">
        <v>23</v>
      </c>
      <c r="O21" s="27">
        <v>49</v>
      </c>
      <c r="P21" s="26">
        <v>76</v>
      </c>
      <c r="Q21" s="27">
        <v>320</v>
      </c>
      <c r="R21" s="5"/>
      <c r="T21" s="75"/>
      <c r="U21" s="75"/>
    </row>
    <row r="22" spans="1:26" s="4" customFormat="1" ht="18" customHeight="1" x14ac:dyDescent="0.25">
      <c r="A22" s="56" t="s">
        <v>10</v>
      </c>
      <c r="B22" s="17">
        <f t="shared" si="0"/>
        <v>2090</v>
      </c>
      <c r="C22" s="18">
        <f t="shared" si="0"/>
        <v>1654</v>
      </c>
      <c r="D22" s="48">
        <v>298</v>
      </c>
      <c r="E22" s="27">
        <v>536</v>
      </c>
      <c r="F22" s="48">
        <v>2</v>
      </c>
      <c r="G22" s="49">
        <v>1</v>
      </c>
      <c r="H22" s="26">
        <v>1621</v>
      </c>
      <c r="I22" s="27">
        <v>880</v>
      </c>
      <c r="J22" s="26">
        <v>0</v>
      </c>
      <c r="K22" s="27">
        <v>0</v>
      </c>
      <c r="L22" s="26">
        <v>24</v>
      </c>
      <c r="M22" s="27">
        <v>18</v>
      </c>
      <c r="N22" s="26">
        <v>36</v>
      </c>
      <c r="O22" s="27">
        <v>34</v>
      </c>
      <c r="P22" s="26">
        <v>109</v>
      </c>
      <c r="Q22" s="27">
        <v>185</v>
      </c>
      <c r="R22" s="5"/>
      <c r="T22" s="75"/>
      <c r="U22" s="75"/>
    </row>
    <row r="23" spans="1:26" s="4" customFormat="1" ht="18" customHeight="1" thickBot="1" x14ac:dyDescent="0.3">
      <c r="A23" s="57" t="s">
        <v>11</v>
      </c>
      <c r="B23" s="59">
        <v>1696</v>
      </c>
      <c r="C23" s="60">
        <v>2251</v>
      </c>
      <c r="D23" s="48">
        <v>275</v>
      </c>
      <c r="E23" s="31">
        <v>390</v>
      </c>
      <c r="F23" s="50">
        <v>1</v>
      </c>
      <c r="G23" s="51">
        <v>3</v>
      </c>
      <c r="H23" s="52">
        <v>1235</v>
      </c>
      <c r="I23" s="31">
        <v>1634</v>
      </c>
      <c r="J23" s="53">
        <v>2</v>
      </c>
      <c r="K23" s="54">
        <v>1</v>
      </c>
      <c r="L23" s="52">
        <v>21</v>
      </c>
      <c r="M23" s="31">
        <v>23</v>
      </c>
      <c r="N23" s="53">
        <v>39</v>
      </c>
      <c r="O23" s="54">
        <v>53</v>
      </c>
      <c r="P23" s="52">
        <v>123</v>
      </c>
      <c r="Q23" s="31">
        <v>147</v>
      </c>
      <c r="R23" s="5"/>
      <c r="T23" s="75"/>
      <c r="U23" s="75"/>
    </row>
    <row r="24" spans="1:26" ht="18.75" customHeight="1" thickBot="1" x14ac:dyDescent="0.25">
      <c r="A24" s="58" t="s">
        <v>15</v>
      </c>
      <c r="B24" s="35">
        <f t="shared" ref="B24:K24" si="1">SUM(B12:B23)</f>
        <v>24622</v>
      </c>
      <c r="C24" s="36">
        <f t="shared" si="1"/>
        <v>17370</v>
      </c>
      <c r="D24" s="37">
        <f t="shared" si="1"/>
        <v>3637</v>
      </c>
      <c r="E24" s="36">
        <f t="shared" si="1"/>
        <v>3499</v>
      </c>
      <c r="F24" s="55">
        <f t="shared" si="1"/>
        <v>14</v>
      </c>
      <c r="G24" s="38">
        <f t="shared" si="1"/>
        <v>16</v>
      </c>
      <c r="H24" s="35">
        <f t="shared" si="1"/>
        <v>17941</v>
      </c>
      <c r="I24" s="36">
        <f t="shared" si="1"/>
        <v>10958</v>
      </c>
      <c r="J24" s="37">
        <f t="shared" si="1"/>
        <v>17</v>
      </c>
      <c r="K24" s="38">
        <f t="shared" si="1"/>
        <v>10</v>
      </c>
      <c r="L24" s="35">
        <f t="shared" ref="L24:Q24" si="2">SUM(L12:L23)</f>
        <v>295</v>
      </c>
      <c r="M24" s="36">
        <f t="shared" si="2"/>
        <v>241</v>
      </c>
      <c r="N24" s="37">
        <f t="shared" si="2"/>
        <v>400</v>
      </c>
      <c r="O24" s="38">
        <f t="shared" si="2"/>
        <v>702</v>
      </c>
      <c r="P24" s="35">
        <f t="shared" si="2"/>
        <v>2318</v>
      </c>
      <c r="Q24" s="36">
        <f t="shared" si="2"/>
        <v>1944</v>
      </c>
      <c r="R24" s="6"/>
    </row>
    <row r="25" spans="1:26" x14ac:dyDescent="0.2">
      <c r="A25" s="11" t="s">
        <v>16</v>
      </c>
      <c r="R25" s="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 differentFirst="1">
    <oddHeader>&amp;L&amp;G</oddHeader>
    <firstHeader>&amp;L&amp;G</first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3CF7E-17F0-487E-943D-822F99A09CC7}">
  <dimension ref="A2:Z25"/>
  <sheetViews>
    <sheetView zoomScaleNormal="100" workbookViewId="0">
      <selection activeCell="L23" sqref="L23"/>
    </sheetView>
  </sheetViews>
  <sheetFormatPr defaultRowHeight="12.75" x14ac:dyDescent="0.2"/>
  <cols>
    <col min="1" max="1" width="9.7109375" style="11" customWidth="1"/>
    <col min="2" max="5" width="7.85546875" style="11" customWidth="1"/>
    <col min="6" max="6" width="5.7109375" style="11" customWidth="1"/>
    <col min="7" max="7" width="6.5703125" style="11" customWidth="1"/>
    <col min="8" max="16" width="7.85546875" style="11" customWidth="1"/>
    <col min="17" max="17" width="10" style="11" customWidth="1"/>
  </cols>
  <sheetData>
    <row r="2" spans="1:26" s="63" customFormat="1" ht="15" x14ac:dyDescent="0.25">
      <c r="A2" s="64" t="s">
        <v>35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spans="1:26" x14ac:dyDescent="0.2">
      <c r="R3" s="6"/>
    </row>
    <row r="4" spans="1:26" s="63" customFormat="1" ht="15" x14ac:dyDescent="0.25">
      <c r="A4" s="61" t="str">
        <f>UPPER("Število novo registriranih poslovnih subjektov in število izbrisanih poslovnih subjektov po skupinah, v mesecih leta 2020")</f>
        <v>ŠTEVILO NOVO REGISTRIRANIH POSLOVNIH SUBJEKTOV IN ŠTEVILO IZBRISANIH POSLOVNIH SUBJEKTOV PO SKUPINAH, V MESECIH LETA 2020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</row>
    <row r="5" spans="1:26" s="63" customFormat="1" ht="15.75" thickBot="1" x14ac:dyDescent="0.3">
      <c r="A5" s="61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</row>
    <row r="6" spans="1:26" s="63" customFormat="1" ht="14.25" x14ac:dyDescent="0.2">
      <c r="A6" s="79" t="s">
        <v>17</v>
      </c>
      <c r="B6" s="80" t="s">
        <v>15</v>
      </c>
      <c r="C6" s="81"/>
      <c r="D6" s="80" t="s">
        <v>39</v>
      </c>
      <c r="E6" s="82"/>
      <c r="F6" s="80" t="s">
        <v>18</v>
      </c>
      <c r="G6" s="81"/>
      <c r="H6" s="80" t="s">
        <v>40</v>
      </c>
      <c r="I6" s="82"/>
      <c r="J6" s="80" t="s">
        <v>41</v>
      </c>
      <c r="K6" s="82"/>
      <c r="L6" s="80" t="s">
        <v>55</v>
      </c>
      <c r="M6" s="81"/>
      <c r="N6" s="83" t="s">
        <v>14</v>
      </c>
      <c r="O6" s="82"/>
      <c r="P6" s="80" t="s">
        <v>42</v>
      </c>
      <c r="Q6" s="81"/>
    </row>
    <row r="7" spans="1:26" s="63" customFormat="1" ht="14.25" x14ac:dyDescent="0.2">
      <c r="A7" s="84"/>
      <c r="B7" s="85"/>
      <c r="C7" s="86"/>
      <c r="D7" s="87" t="s">
        <v>43</v>
      </c>
      <c r="E7" s="88"/>
      <c r="F7" s="85"/>
      <c r="G7" s="86"/>
      <c r="H7" s="85" t="s">
        <v>44</v>
      </c>
      <c r="I7" s="88"/>
      <c r="J7" s="87" t="s">
        <v>45</v>
      </c>
      <c r="K7" s="88"/>
      <c r="L7" s="85" t="s">
        <v>56</v>
      </c>
      <c r="M7" s="86"/>
      <c r="N7" s="87"/>
      <c r="O7" s="88"/>
      <c r="P7" s="85" t="s">
        <v>47</v>
      </c>
      <c r="Q7" s="86"/>
    </row>
    <row r="8" spans="1:26" x14ac:dyDescent="0.2">
      <c r="A8" s="84"/>
      <c r="B8" s="85"/>
      <c r="C8" s="86"/>
      <c r="D8" s="87"/>
      <c r="E8" s="88"/>
      <c r="F8" s="85"/>
      <c r="G8" s="86"/>
      <c r="H8" s="89" t="s">
        <v>48</v>
      </c>
      <c r="I8" s="88"/>
      <c r="J8" s="87" t="s">
        <v>49</v>
      </c>
      <c r="K8" s="88"/>
      <c r="L8" s="85" t="s">
        <v>46</v>
      </c>
      <c r="M8" s="86"/>
      <c r="N8" s="87"/>
      <c r="O8" s="88"/>
      <c r="P8" s="85" t="s">
        <v>51</v>
      </c>
      <c r="Q8" s="86"/>
      <c r="R8" s="6"/>
    </row>
    <row r="9" spans="1:26" s="65" customFormat="1" ht="13.5" thickBot="1" x14ac:dyDescent="0.25">
      <c r="A9" s="90"/>
      <c r="B9" s="91"/>
      <c r="C9" s="92"/>
      <c r="D9" s="93"/>
      <c r="E9" s="94"/>
      <c r="F9" s="91"/>
      <c r="G9" s="92"/>
      <c r="H9" s="93"/>
      <c r="I9" s="94"/>
      <c r="J9" s="93"/>
      <c r="K9" s="94"/>
      <c r="L9" s="85" t="s">
        <v>50</v>
      </c>
      <c r="M9" s="92"/>
      <c r="N9" s="93"/>
      <c r="O9" s="94"/>
      <c r="P9" s="91" t="s">
        <v>52</v>
      </c>
      <c r="Q9" s="92"/>
    </row>
    <row r="10" spans="1:26" s="65" customFormat="1" ht="13.5" thickBot="1" x14ac:dyDescent="0.25">
      <c r="A10" s="95"/>
      <c r="B10" s="96" t="s">
        <v>12</v>
      </c>
      <c r="C10" s="97" t="s">
        <v>13</v>
      </c>
      <c r="D10" s="96" t="s">
        <v>12</v>
      </c>
      <c r="E10" s="97" t="s">
        <v>13</v>
      </c>
      <c r="F10" s="96" t="s">
        <v>12</v>
      </c>
      <c r="G10" s="97" t="s">
        <v>13</v>
      </c>
      <c r="H10" s="96" t="s">
        <v>12</v>
      </c>
      <c r="I10" s="97" t="s">
        <v>13</v>
      </c>
      <c r="J10" s="96" t="s">
        <v>12</v>
      </c>
      <c r="K10" s="97" t="s">
        <v>13</v>
      </c>
      <c r="L10" s="96" t="s">
        <v>12</v>
      </c>
      <c r="M10" s="97" t="s">
        <v>13</v>
      </c>
      <c r="N10" s="96" t="s">
        <v>12</v>
      </c>
      <c r="O10" s="97" t="s">
        <v>13</v>
      </c>
      <c r="P10" s="96" t="s">
        <v>12</v>
      </c>
      <c r="Q10" s="97" t="s">
        <v>13</v>
      </c>
    </row>
    <row r="11" spans="1:26" s="65" customFormat="1" ht="36" customHeight="1" thickBot="1" x14ac:dyDescent="0.25">
      <c r="A11" s="73">
        <v>1</v>
      </c>
      <c r="B11" s="68" t="s">
        <v>30</v>
      </c>
      <c r="C11" s="69" t="s">
        <v>31</v>
      </c>
      <c r="D11" s="70">
        <v>4</v>
      </c>
      <c r="E11" s="69">
        <v>5</v>
      </c>
      <c r="F11" s="74">
        <v>6</v>
      </c>
      <c r="G11" s="69">
        <v>7</v>
      </c>
      <c r="H11" s="68">
        <v>8</v>
      </c>
      <c r="I11" s="69">
        <v>9</v>
      </c>
      <c r="J11" s="70">
        <v>10</v>
      </c>
      <c r="K11" s="71">
        <v>11</v>
      </c>
      <c r="L11" s="68">
        <v>12</v>
      </c>
      <c r="M11" s="69">
        <v>13</v>
      </c>
      <c r="N11" s="70">
        <v>14</v>
      </c>
      <c r="O11" s="71">
        <v>15</v>
      </c>
      <c r="P11" s="68">
        <v>16</v>
      </c>
      <c r="Q11" s="69">
        <v>17</v>
      </c>
    </row>
    <row r="12" spans="1:26" s="4" customFormat="1" ht="18" customHeight="1" x14ac:dyDescent="0.25">
      <c r="A12" s="9" t="s">
        <v>0</v>
      </c>
      <c r="B12" s="12">
        <f t="shared" ref="B12:C23" si="0">SUM(D12,F12,H12,J12,L12,N12,P12)</f>
        <v>2100</v>
      </c>
      <c r="C12" s="13">
        <f t="shared" si="0"/>
        <v>1516</v>
      </c>
      <c r="D12" s="14">
        <v>339</v>
      </c>
      <c r="E12" s="13">
        <v>224</v>
      </c>
      <c r="F12" s="14">
        <v>3</v>
      </c>
      <c r="G12" s="45">
        <v>2</v>
      </c>
      <c r="H12" s="12">
        <v>1511</v>
      </c>
      <c r="I12" s="13">
        <v>1103</v>
      </c>
      <c r="J12" s="14">
        <v>3</v>
      </c>
      <c r="K12" s="15">
        <v>5</v>
      </c>
      <c r="L12" s="12">
        <v>34</v>
      </c>
      <c r="M12" s="13">
        <v>29</v>
      </c>
      <c r="N12" s="14">
        <v>55</v>
      </c>
      <c r="O12" s="15">
        <v>36</v>
      </c>
      <c r="P12" s="12">
        <v>155</v>
      </c>
      <c r="Q12" s="13">
        <v>117</v>
      </c>
      <c r="R12" s="5"/>
      <c r="T12" s="75"/>
      <c r="U12" s="75"/>
    </row>
    <row r="13" spans="1:26" s="4" customFormat="1" ht="18" customHeight="1" x14ac:dyDescent="0.25">
      <c r="A13" s="56" t="s">
        <v>1</v>
      </c>
      <c r="B13" s="17">
        <f t="shared" si="0"/>
        <v>2036</v>
      </c>
      <c r="C13" s="18">
        <f t="shared" si="0"/>
        <v>1470</v>
      </c>
      <c r="D13" s="19">
        <v>372</v>
      </c>
      <c r="E13" s="22">
        <v>267</v>
      </c>
      <c r="F13" s="19">
        <v>1</v>
      </c>
      <c r="G13" s="46">
        <v>0</v>
      </c>
      <c r="H13" s="17">
        <v>1422</v>
      </c>
      <c r="I13" s="22">
        <v>1046</v>
      </c>
      <c r="J13" s="19">
        <v>1</v>
      </c>
      <c r="K13" s="20">
        <v>0</v>
      </c>
      <c r="L13" s="21">
        <v>34</v>
      </c>
      <c r="M13" s="22">
        <v>17</v>
      </c>
      <c r="N13" s="19">
        <v>56</v>
      </c>
      <c r="O13" s="20">
        <v>51</v>
      </c>
      <c r="P13" s="21">
        <v>150</v>
      </c>
      <c r="Q13" s="22">
        <v>89</v>
      </c>
      <c r="R13" s="5"/>
      <c r="T13" s="75"/>
      <c r="U13" s="75"/>
    </row>
    <row r="14" spans="1:26" s="4" customFormat="1" ht="18" customHeight="1" x14ac:dyDescent="0.25">
      <c r="A14" s="56" t="s">
        <v>2</v>
      </c>
      <c r="B14" s="17">
        <f t="shared" si="0"/>
        <v>1723</v>
      </c>
      <c r="C14" s="18">
        <f t="shared" si="0"/>
        <v>2541</v>
      </c>
      <c r="D14" s="19">
        <v>269</v>
      </c>
      <c r="E14" s="22">
        <v>218</v>
      </c>
      <c r="F14" s="19">
        <v>1</v>
      </c>
      <c r="G14" s="46">
        <v>2</v>
      </c>
      <c r="H14" s="17">
        <v>1285</v>
      </c>
      <c r="I14" s="18">
        <v>2088</v>
      </c>
      <c r="J14" s="19">
        <v>1</v>
      </c>
      <c r="K14" s="20">
        <v>0</v>
      </c>
      <c r="L14" s="21">
        <v>24</v>
      </c>
      <c r="M14" s="22">
        <v>10</v>
      </c>
      <c r="N14" s="19">
        <v>35</v>
      </c>
      <c r="O14" s="20">
        <v>31</v>
      </c>
      <c r="P14" s="21">
        <v>108</v>
      </c>
      <c r="Q14" s="22">
        <v>192</v>
      </c>
      <c r="R14" s="5"/>
      <c r="S14" s="5"/>
      <c r="T14" s="75"/>
      <c r="U14" s="75"/>
      <c r="V14" s="5"/>
      <c r="W14" s="5"/>
      <c r="X14" s="5"/>
      <c r="Y14" s="5"/>
      <c r="Z14" s="5"/>
    </row>
    <row r="15" spans="1:26" s="4" customFormat="1" ht="18" customHeight="1" x14ac:dyDescent="0.25">
      <c r="A15" s="56" t="s">
        <v>3</v>
      </c>
      <c r="B15" s="17">
        <f t="shared" si="0"/>
        <v>541</v>
      </c>
      <c r="C15" s="18">
        <f t="shared" si="0"/>
        <v>1701</v>
      </c>
      <c r="D15" s="19">
        <v>81</v>
      </c>
      <c r="E15" s="22">
        <v>59</v>
      </c>
      <c r="F15" s="19">
        <v>1</v>
      </c>
      <c r="G15" s="46">
        <v>0</v>
      </c>
      <c r="H15" s="17">
        <v>362</v>
      </c>
      <c r="I15" s="18">
        <v>1512</v>
      </c>
      <c r="J15" s="19">
        <v>0</v>
      </c>
      <c r="K15" s="20">
        <v>1</v>
      </c>
      <c r="L15" s="21">
        <v>17</v>
      </c>
      <c r="M15" s="22">
        <v>4</v>
      </c>
      <c r="N15" s="19">
        <v>6</v>
      </c>
      <c r="O15" s="20">
        <v>18</v>
      </c>
      <c r="P15" s="21">
        <v>74</v>
      </c>
      <c r="Q15" s="22">
        <v>107</v>
      </c>
      <c r="R15" s="5"/>
      <c r="S15" s="5"/>
      <c r="T15" s="75"/>
      <c r="U15" s="75"/>
      <c r="V15" s="5"/>
      <c r="W15" s="5"/>
      <c r="X15" s="5"/>
      <c r="Y15" s="5"/>
      <c r="Z15" s="5"/>
    </row>
    <row r="16" spans="1:26" s="4" customFormat="1" ht="18" customHeight="1" x14ac:dyDescent="0.25">
      <c r="A16" s="56" t="s">
        <v>4</v>
      </c>
      <c r="B16" s="17">
        <f t="shared" si="0"/>
        <v>1238</v>
      </c>
      <c r="C16" s="18">
        <f t="shared" si="0"/>
        <v>1288</v>
      </c>
      <c r="D16" s="19">
        <v>216</v>
      </c>
      <c r="E16" s="22">
        <v>103</v>
      </c>
      <c r="F16" s="19">
        <v>0</v>
      </c>
      <c r="G16" s="46">
        <v>1</v>
      </c>
      <c r="H16" s="17">
        <v>883</v>
      </c>
      <c r="I16" s="18">
        <v>1072</v>
      </c>
      <c r="J16" s="19">
        <v>2</v>
      </c>
      <c r="K16" s="20">
        <v>2</v>
      </c>
      <c r="L16" s="21">
        <v>19</v>
      </c>
      <c r="M16" s="22">
        <v>10</v>
      </c>
      <c r="N16" s="19">
        <v>26</v>
      </c>
      <c r="O16" s="20">
        <v>14</v>
      </c>
      <c r="P16" s="21">
        <v>92</v>
      </c>
      <c r="Q16" s="22">
        <v>86</v>
      </c>
      <c r="R16" s="5"/>
      <c r="S16" s="5"/>
      <c r="T16" s="75"/>
      <c r="U16" s="75"/>
      <c r="V16" s="5"/>
      <c r="W16" s="5"/>
      <c r="X16" s="5"/>
      <c r="Y16" s="5"/>
      <c r="Z16" s="5"/>
    </row>
    <row r="17" spans="1:26" s="4" customFormat="1" ht="18" customHeight="1" x14ac:dyDescent="0.25">
      <c r="A17" s="56" t="s">
        <v>5</v>
      </c>
      <c r="B17" s="17">
        <f t="shared" si="0"/>
        <v>2519</v>
      </c>
      <c r="C17" s="18">
        <f t="shared" si="0"/>
        <v>1602</v>
      </c>
      <c r="D17" s="19">
        <v>315</v>
      </c>
      <c r="E17" s="22">
        <v>310</v>
      </c>
      <c r="F17" s="19">
        <v>3</v>
      </c>
      <c r="G17" s="46">
        <v>1</v>
      </c>
      <c r="H17" s="17">
        <v>1520</v>
      </c>
      <c r="I17" s="18">
        <v>1119</v>
      </c>
      <c r="J17" s="19">
        <v>0</v>
      </c>
      <c r="K17" s="20">
        <v>0</v>
      </c>
      <c r="L17" s="21">
        <v>26</v>
      </c>
      <c r="M17" s="22">
        <v>14</v>
      </c>
      <c r="N17" s="19">
        <v>52</v>
      </c>
      <c r="O17" s="20">
        <v>34</v>
      </c>
      <c r="P17" s="21">
        <v>603</v>
      </c>
      <c r="Q17" s="22">
        <v>124</v>
      </c>
      <c r="R17" s="5"/>
      <c r="S17" s="8"/>
      <c r="T17" s="75"/>
      <c r="U17" s="75"/>
      <c r="V17" s="5"/>
      <c r="W17" s="5"/>
      <c r="X17" s="5"/>
      <c r="Y17" s="5"/>
      <c r="Z17" s="5"/>
    </row>
    <row r="18" spans="1:26" s="4" customFormat="1" ht="18" customHeight="1" x14ac:dyDescent="0.25">
      <c r="A18" s="56" t="s">
        <v>6</v>
      </c>
      <c r="B18" s="17">
        <f t="shared" si="0"/>
        <v>2286</v>
      </c>
      <c r="C18" s="18">
        <f t="shared" si="0"/>
        <v>1617</v>
      </c>
      <c r="D18" s="23">
        <v>276</v>
      </c>
      <c r="E18" s="18">
        <v>361</v>
      </c>
      <c r="F18" s="23">
        <v>1</v>
      </c>
      <c r="G18" s="47">
        <v>1</v>
      </c>
      <c r="H18" s="17">
        <v>1391</v>
      </c>
      <c r="I18" s="18">
        <v>1087</v>
      </c>
      <c r="J18" s="23">
        <v>0</v>
      </c>
      <c r="K18" s="24">
        <v>1</v>
      </c>
      <c r="L18" s="17">
        <v>24</v>
      </c>
      <c r="M18" s="18">
        <v>16</v>
      </c>
      <c r="N18" s="23">
        <v>33</v>
      </c>
      <c r="O18" s="24">
        <v>46</v>
      </c>
      <c r="P18" s="17">
        <v>561</v>
      </c>
      <c r="Q18" s="18">
        <v>105</v>
      </c>
      <c r="R18" s="5"/>
      <c r="S18" s="5"/>
      <c r="T18" s="75"/>
      <c r="U18" s="75"/>
      <c r="V18" s="5"/>
      <c r="W18" s="5"/>
      <c r="X18" s="5"/>
      <c r="Y18" s="5"/>
      <c r="Z18" s="5"/>
    </row>
    <row r="19" spans="1:26" s="4" customFormat="1" ht="18" customHeight="1" x14ac:dyDescent="0.25">
      <c r="A19" s="56" t="s">
        <v>7</v>
      </c>
      <c r="B19" s="17">
        <f t="shared" si="0"/>
        <v>1654</v>
      </c>
      <c r="C19" s="18">
        <f t="shared" si="0"/>
        <v>1412</v>
      </c>
      <c r="D19" s="23">
        <v>216</v>
      </c>
      <c r="E19" s="18">
        <v>211</v>
      </c>
      <c r="F19" s="23">
        <v>1</v>
      </c>
      <c r="G19" s="47">
        <v>1</v>
      </c>
      <c r="H19" s="17">
        <v>1181</v>
      </c>
      <c r="I19" s="18">
        <v>982</v>
      </c>
      <c r="J19" s="23">
        <v>0</v>
      </c>
      <c r="K19" s="24">
        <v>1</v>
      </c>
      <c r="L19" s="17">
        <v>19</v>
      </c>
      <c r="M19" s="18">
        <v>8</v>
      </c>
      <c r="N19" s="23">
        <v>35</v>
      </c>
      <c r="O19" s="24">
        <v>61</v>
      </c>
      <c r="P19" s="17">
        <v>202</v>
      </c>
      <c r="Q19" s="18">
        <v>148</v>
      </c>
      <c r="R19" s="5"/>
      <c r="T19" s="75"/>
      <c r="U19" s="75"/>
    </row>
    <row r="20" spans="1:26" s="4" customFormat="1" ht="18" customHeight="1" x14ac:dyDescent="0.25">
      <c r="A20" s="56" t="s">
        <v>8</v>
      </c>
      <c r="B20" s="17">
        <f t="shared" si="0"/>
        <v>2466</v>
      </c>
      <c r="C20" s="18">
        <f t="shared" si="0"/>
        <v>1699</v>
      </c>
      <c r="D20" s="23">
        <v>341</v>
      </c>
      <c r="E20" s="25">
        <v>295</v>
      </c>
      <c r="F20" s="23">
        <v>2</v>
      </c>
      <c r="G20" s="47">
        <v>2</v>
      </c>
      <c r="H20" s="26">
        <v>1856</v>
      </c>
      <c r="I20" s="27">
        <v>871</v>
      </c>
      <c r="J20" s="24">
        <v>0</v>
      </c>
      <c r="K20" s="18">
        <v>2</v>
      </c>
      <c r="L20" s="17">
        <v>22</v>
      </c>
      <c r="M20" s="25">
        <v>14</v>
      </c>
      <c r="N20" s="17">
        <v>45</v>
      </c>
      <c r="O20" s="25">
        <v>67</v>
      </c>
      <c r="P20" s="17">
        <v>200</v>
      </c>
      <c r="Q20" s="25">
        <v>448</v>
      </c>
      <c r="R20" s="5"/>
      <c r="T20" s="75"/>
      <c r="U20" s="75"/>
    </row>
    <row r="21" spans="1:26" s="4" customFormat="1" ht="18" customHeight="1" x14ac:dyDescent="0.25">
      <c r="A21" s="56" t="s">
        <v>9</v>
      </c>
      <c r="B21" s="17">
        <f t="shared" si="0"/>
        <v>2573</v>
      </c>
      <c r="C21" s="18">
        <f t="shared" si="0"/>
        <v>2043</v>
      </c>
      <c r="D21" s="48">
        <v>346</v>
      </c>
      <c r="E21" s="27">
        <v>292</v>
      </c>
      <c r="F21" s="48">
        <v>3</v>
      </c>
      <c r="G21" s="49">
        <v>2</v>
      </c>
      <c r="H21" s="26">
        <v>2009</v>
      </c>
      <c r="I21" s="27">
        <v>1274</v>
      </c>
      <c r="J21" s="26">
        <v>1</v>
      </c>
      <c r="K21" s="27">
        <v>1</v>
      </c>
      <c r="L21" s="26">
        <v>21</v>
      </c>
      <c r="M21" s="27">
        <v>8</v>
      </c>
      <c r="N21" s="26">
        <v>58</v>
      </c>
      <c r="O21" s="27">
        <v>34</v>
      </c>
      <c r="P21" s="26">
        <v>135</v>
      </c>
      <c r="Q21" s="27">
        <v>432</v>
      </c>
      <c r="R21" s="5"/>
      <c r="T21" s="75"/>
      <c r="U21" s="75"/>
    </row>
    <row r="22" spans="1:26" s="4" customFormat="1" ht="18" customHeight="1" x14ac:dyDescent="0.25">
      <c r="A22" s="56" t="s">
        <v>10</v>
      </c>
      <c r="B22" s="17">
        <f t="shared" si="0"/>
        <v>1515</v>
      </c>
      <c r="C22" s="18">
        <f t="shared" si="0"/>
        <v>1543</v>
      </c>
      <c r="D22" s="48">
        <v>293</v>
      </c>
      <c r="E22" s="27">
        <v>356</v>
      </c>
      <c r="F22" s="48">
        <v>0</v>
      </c>
      <c r="G22" s="49">
        <v>2</v>
      </c>
      <c r="H22" s="26">
        <v>1109</v>
      </c>
      <c r="I22" s="27">
        <v>971</v>
      </c>
      <c r="J22" s="26">
        <v>0</v>
      </c>
      <c r="K22" s="27">
        <v>0</v>
      </c>
      <c r="L22" s="26">
        <v>29</v>
      </c>
      <c r="M22" s="27">
        <v>18</v>
      </c>
      <c r="N22" s="26">
        <v>35</v>
      </c>
      <c r="O22" s="27">
        <v>33</v>
      </c>
      <c r="P22" s="26">
        <v>49</v>
      </c>
      <c r="Q22" s="27">
        <v>163</v>
      </c>
      <c r="R22" s="5"/>
      <c r="T22" s="75"/>
      <c r="U22" s="75"/>
    </row>
    <row r="23" spans="1:26" s="4" customFormat="1" ht="18" customHeight="1" thickBot="1" x14ac:dyDescent="0.3">
      <c r="A23" s="57" t="s">
        <v>11</v>
      </c>
      <c r="B23" s="59">
        <f t="shared" si="0"/>
        <v>1239</v>
      </c>
      <c r="C23" s="60">
        <f t="shared" si="0"/>
        <v>1693</v>
      </c>
      <c r="D23" s="48">
        <v>252</v>
      </c>
      <c r="E23" s="31">
        <v>139</v>
      </c>
      <c r="F23" s="50">
        <v>1</v>
      </c>
      <c r="G23" s="51">
        <v>0</v>
      </c>
      <c r="H23" s="52">
        <v>866</v>
      </c>
      <c r="I23" s="31">
        <v>1313</v>
      </c>
      <c r="J23" s="53"/>
      <c r="K23" s="54"/>
      <c r="L23" s="52">
        <v>22</v>
      </c>
      <c r="M23" s="31">
        <v>13</v>
      </c>
      <c r="N23" s="53">
        <v>27</v>
      </c>
      <c r="O23" s="54">
        <v>40</v>
      </c>
      <c r="P23" s="52">
        <v>71</v>
      </c>
      <c r="Q23" s="31">
        <v>188</v>
      </c>
      <c r="R23" s="5"/>
      <c r="T23" s="75"/>
      <c r="U23" s="75"/>
    </row>
    <row r="24" spans="1:26" ht="18.75" customHeight="1" thickBot="1" x14ac:dyDescent="0.25">
      <c r="A24" s="58" t="s">
        <v>15</v>
      </c>
      <c r="B24" s="35">
        <f>SUM(B12:B23)</f>
        <v>21890</v>
      </c>
      <c r="C24" s="36">
        <f t="shared" ref="C24:Q24" si="1">SUM(C12:C23)</f>
        <v>20125</v>
      </c>
      <c r="D24" s="37">
        <f t="shared" si="1"/>
        <v>3316</v>
      </c>
      <c r="E24" s="36">
        <f t="shared" si="1"/>
        <v>2835</v>
      </c>
      <c r="F24" s="55">
        <f t="shared" si="1"/>
        <v>17</v>
      </c>
      <c r="G24" s="38">
        <f t="shared" si="1"/>
        <v>14</v>
      </c>
      <c r="H24" s="35">
        <f t="shared" si="1"/>
        <v>15395</v>
      </c>
      <c r="I24" s="36">
        <f t="shared" si="1"/>
        <v>14438</v>
      </c>
      <c r="J24" s="37">
        <f t="shared" si="1"/>
        <v>8</v>
      </c>
      <c r="K24" s="38">
        <f t="shared" si="1"/>
        <v>13</v>
      </c>
      <c r="L24" s="35">
        <f t="shared" si="1"/>
        <v>291</v>
      </c>
      <c r="M24" s="36">
        <f t="shared" si="1"/>
        <v>161</v>
      </c>
      <c r="N24" s="37">
        <f t="shared" si="1"/>
        <v>463</v>
      </c>
      <c r="O24" s="38">
        <f t="shared" si="1"/>
        <v>465</v>
      </c>
      <c r="P24" s="35">
        <f t="shared" si="1"/>
        <v>2400</v>
      </c>
      <c r="Q24" s="36">
        <f t="shared" si="1"/>
        <v>2199</v>
      </c>
      <c r="R24" s="6"/>
    </row>
    <row r="25" spans="1:26" x14ac:dyDescent="0.2">
      <c r="A25" s="11" t="s">
        <v>16</v>
      </c>
      <c r="R25" s="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 differentFirst="1">
    <oddHeader>&amp;L&amp;G</oddHeader>
    <firstHeader>&amp;L&amp;G</first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27"/>
  <sheetViews>
    <sheetView zoomScaleNormal="100" workbookViewId="0">
      <selection activeCell="L23" sqref="L23"/>
    </sheetView>
  </sheetViews>
  <sheetFormatPr defaultRowHeight="12.75" x14ac:dyDescent="0.2"/>
  <cols>
    <col min="1" max="1" width="9.7109375" style="11" customWidth="1"/>
    <col min="2" max="5" width="7.85546875" style="11" customWidth="1"/>
    <col min="6" max="6" width="5.7109375" style="11" customWidth="1"/>
    <col min="7" max="7" width="6.5703125" style="11" customWidth="1"/>
    <col min="8" max="16" width="7.85546875" style="11" customWidth="1"/>
    <col min="17" max="17" width="10" style="11" customWidth="1"/>
  </cols>
  <sheetData>
    <row r="2" spans="1:26" s="63" customFormat="1" ht="15" x14ac:dyDescent="0.25">
      <c r="A2" s="64" t="s">
        <v>34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spans="1:26" x14ac:dyDescent="0.2">
      <c r="R3" s="7"/>
    </row>
    <row r="4" spans="1:26" s="63" customFormat="1" ht="15" x14ac:dyDescent="0.25">
      <c r="A4" s="61" t="str">
        <f>UPPER("Število novo registriranih poslovnih subjektov in število izbrisanih poslovnih subjektov po skupinah, v mesecih leta 2019")</f>
        <v>ŠTEVILO NOVO REGISTRIRANIH POSLOVNIH SUBJEKTOV IN ŠTEVILO IZBRISANIH POSLOVNIH SUBJEKTOV PO SKUPINAH, V MESECIH LETA 2019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</row>
    <row r="5" spans="1:26" s="63" customFormat="1" ht="15.75" thickBot="1" x14ac:dyDescent="0.3">
      <c r="A5" s="61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</row>
    <row r="6" spans="1:26" s="63" customFormat="1" ht="14.25" x14ac:dyDescent="0.2">
      <c r="A6" s="79" t="s">
        <v>17</v>
      </c>
      <c r="B6" s="80" t="s">
        <v>15</v>
      </c>
      <c r="C6" s="81"/>
      <c r="D6" s="80" t="s">
        <v>39</v>
      </c>
      <c r="E6" s="82"/>
      <c r="F6" s="80" t="s">
        <v>18</v>
      </c>
      <c r="G6" s="81"/>
      <c r="H6" s="80" t="s">
        <v>40</v>
      </c>
      <c r="I6" s="82"/>
      <c r="J6" s="80" t="s">
        <v>41</v>
      </c>
      <c r="K6" s="82"/>
      <c r="L6" s="80" t="s">
        <v>55</v>
      </c>
      <c r="M6" s="81"/>
      <c r="N6" s="83" t="s">
        <v>14</v>
      </c>
      <c r="O6" s="82"/>
      <c r="P6" s="80" t="s">
        <v>42</v>
      </c>
      <c r="Q6" s="81"/>
    </row>
    <row r="7" spans="1:26" s="63" customFormat="1" ht="14.25" x14ac:dyDescent="0.2">
      <c r="A7" s="84"/>
      <c r="B7" s="85"/>
      <c r="C7" s="86"/>
      <c r="D7" s="87" t="s">
        <v>43</v>
      </c>
      <c r="E7" s="88"/>
      <c r="F7" s="85"/>
      <c r="G7" s="86"/>
      <c r="H7" s="85" t="s">
        <v>44</v>
      </c>
      <c r="I7" s="88"/>
      <c r="J7" s="87" t="s">
        <v>45</v>
      </c>
      <c r="K7" s="88"/>
      <c r="L7" s="85" t="s">
        <v>56</v>
      </c>
      <c r="M7" s="86"/>
      <c r="N7" s="87"/>
      <c r="O7" s="88"/>
      <c r="P7" s="85" t="s">
        <v>47</v>
      </c>
      <c r="Q7" s="86"/>
    </row>
    <row r="8" spans="1:26" x14ac:dyDescent="0.2">
      <c r="A8" s="84"/>
      <c r="B8" s="85"/>
      <c r="C8" s="86"/>
      <c r="D8" s="87"/>
      <c r="E8" s="88"/>
      <c r="F8" s="85"/>
      <c r="G8" s="86"/>
      <c r="H8" s="89" t="s">
        <v>48</v>
      </c>
      <c r="I8" s="88"/>
      <c r="J8" s="87" t="s">
        <v>49</v>
      </c>
      <c r="K8" s="88"/>
      <c r="L8" s="85" t="s">
        <v>46</v>
      </c>
      <c r="M8" s="86"/>
      <c r="N8" s="87"/>
      <c r="O8" s="88"/>
      <c r="P8" s="85" t="s">
        <v>51</v>
      </c>
      <c r="Q8" s="86"/>
      <c r="R8" s="6"/>
    </row>
    <row r="9" spans="1:26" s="66" customFormat="1" ht="13.5" thickBot="1" x14ac:dyDescent="0.25">
      <c r="A9" s="90"/>
      <c r="B9" s="91"/>
      <c r="C9" s="92"/>
      <c r="D9" s="93"/>
      <c r="E9" s="94"/>
      <c r="F9" s="91"/>
      <c r="G9" s="92"/>
      <c r="H9" s="93"/>
      <c r="I9" s="94"/>
      <c r="J9" s="93"/>
      <c r="K9" s="94"/>
      <c r="L9" s="85" t="s">
        <v>50</v>
      </c>
      <c r="M9" s="92"/>
      <c r="N9" s="93"/>
      <c r="O9" s="94"/>
      <c r="P9" s="91" t="s">
        <v>52</v>
      </c>
      <c r="Q9" s="92"/>
      <c r="R9" s="65"/>
    </row>
    <row r="10" spans="1:26" s="66" customFormat="1" ht="13.5" thickBot="1" x14ac:dyDescent="0.25">
      <c r="A10" s="95"/>
      <c r="B10" s="96" t="s">
        <v>12</v>
      </c>
      <c r="C10" s="97" t="s">
        <v>13</v>
      </c>
      <c r="D10" s="96" t="s">
        <v>12</v>
      </c>
      <c r="E10" s="97" t="s">
        <v>13</v>
      </c>
      <c r="F10" s="96" t="s">
        <v>12</v>
      </c>
      <c r="G10" s="97" t="s">
        <v>13</v>
      </c>
      <c r="H10" s="96" t="s">
        <v>12</v>
      </c>
      <c r="I10" s="97" t="s">
        <v>13</v>
      </c>
      <c r="J10" s="96" t="s">
        <v>12</v>
      </c>
      <c r="K10" s="97" t="s">
        <v>13</v>
      </c>
      <c r="L10" s="96" t="s">
        <v>12</v>
      </c>
      <c r="M10" s="97" t="s">
        <v>13</v>
      </c>
      <c r="N10" s="96" t="s">
        <v>12</v>
      </c>
      <c r="O10" s="97" t="s">
        <v>13</v>
      </c>
      <c r="P10" s="96" t="s">
        <v>12</v>
      </c>
      <c r="Q10" s="97" t="s">
        <v>13</v>
      </c>
      <c r="R10" s="65"/>
    </row>
    <row r="11" spans="1:26" s="66" customFormat="1" ht="36" customHeight="1" thickBot="1" x14ac:dyDescent="0.25">
      <c r="A11" s="73">
        <v>1</v>
      </c>
      <c r="B11" s="68" t="s">
        <v>30</v>
      </c>
      <c r="C11" s="69" t="s">
        <v>31</v>
      </c>
      <c r="D11" s="70">
        <v>4</v>
      </c>
      <c r="E11" s="69">
        <v>5</v>
      </c>
      <c r="F11" s="74">
        <v>6</v>
      </c>
      <c r="G11" s="69">
        <v>7</v>
      </c>
      <c r="H11" s="68">
        <v>8</v>
      </c>
      <c r="I11" s="69">
        <v>9</v>
      </c>
      <c r="J11" s="70">
        <v>10</v>
      </c>
      <c r="K11" s="71">
        <v>11</v>
      </c>
      <c r="L11" s="68">
        <v>12</v>
      </c>
      <c r="M11" s="69">
        <v>13</v>
      </c>
      <c r="N11" s="70">
        <v>14</v>
      </c>
      <c r="O11" s="71">
        <v>15</v>
      </c>
      <c r="P11" s="68">
        <v>16</v>
      </c>
      <c r="Q11" s="69">
        <v>17</v>
      </c>
      <c r="R11" s="65"/>
    </row>
    <row r="12" spans="1:26" s="4" customFormat="1" ht="18" customHeight="1" x14ac:dyDescent="0.2">
      <c r="A12" s="9" t="s">
        <v>0</v>
      </c>
      <c r="B12" s="12">
        <f t="shared" ref="B12:C23" si="0">SUM(D12,F12,H12,J12,L12,N12,P12)</f>
        <v>2321</v>
      </c>
      <c r="C12" s="13">
        <f t="shared" si="0"/>
        <v>1475</v>
      </c>
      <c r="D12" s="14">
        <v>385</v>
      </c>
      <c r="E12" s="13">
        <v>271</v>
      </c>
      <c r="F12" s="14">
        <v>2</v>
      </c>
      <c r="G12" s="45">
        <v>0</v>
      </c>
      <c r="H12" s="12">
        <v>1712</v>
      </c>
      <c r="I12" s="13">
        <v>988</v>
      </c>
      <c r="J12" s="14">
        <v>1</v>
      </c>
      <c r="K12" s="15">
        <v>0</v>
      </c>
      <c r="L12" s="12">
        <v>25</v>
      </c>
      <c r="M12" s="13">
        <v>23</v>
      </c>
      <c r="N12" s="14">
        <v>85</v>
      </c>
      <c r="O12" s="15">
        <v>61</v>
      </c>
      <c r="P12" s="12">
        <v>111</v>
      </c>
      <c r="Q12" s="13">
        <v>132</v>
      </c>
      <c r="R12" s="5"/>
    </row>
    <row r="13" spans="1:26" s="4" customFormat="1" ht="18" customHeight="1" x14ac:dyDescent="0.2">
      <c r="A13" s="56" t="s">
        <v>1</v>
      </c>
      <c r="B13" s="17">
        <f t="shared" si="0"/>
        <v>1956</v>
      </c>
      <c r="C13" s="18">
        <f t="shared" si="0"/>
        <v>1355</v>
      </c>
      <c r="D13" s="19">
        <v>401</v>
      </c>
      <c r="E13" s="22">
        <v>314</v>
      </c>
      <c r="F13" s="19">
        <v>1</v>
      </c>
      <c r="G13" s="46">
        <v>2</v>
      </c>
      <c r="H13" s="17">
        <v>1319</v>
      </c>
      <c r="I13" s="22">
        <v>901</v>
      </c>
      <c r="J13" s="19">
        <v>0</v>
      </c>
      <c r="K13" s="20">
        <v>0</v>
      </c>
      <c r="L13" s="21">
        <v>28</v>
      </c>
      <c r="M13" s="22">
        <v>21</v>
      </c>
      <c r="N13" s="19">
        <v>59</v>
      </c>
      <c r="O13" s="20">
        <v>55</v>
      </c>
      <c r="P13" s="21">
        <v>148</v>
      </c>
      <c r="Q13" s="22">
        <v>62</v>
      </c>
      <c r="R13" s="5"/>
    </row>
    <row r="14" spans="1:26" s="4" customFormat="1" ht="18" customHeight="1" x14ac:dyDescent="0.2">
      <c r="A14" s="56" t="s">
        <v>2</v>
      </c>
      <c r="B14" s="17">
        <f t="shared" si="0"/>
        <v>2130</v>
      </c>
      <c r="C14" s="18">
        <f t="shared" si="0"/>
        <v>1576</v>
      </c>
      <c r="D14" s="19">
        <v>404</v>
      </c>
      <c r="E14" s="22">
        <v>257</v>
      </c>
      <c r="F14" s="19">
        <v>2</v>
      </c>
      <c r="G14" s="46">
        <v>3</v>
      </c>
      <c r="H14" s="17">
        <v>1481</v>
      </c>
      <c r="I14" s="18">
        <v>1146</v>
      </c>
      <c r="J14" s="19">
        <v>2</v>
      </c>
      <c r="K14" s="20">
        <v>0</v>
      </c>
      <c r="L14" s="21">
        <v>26</v>
      </c>
      <c r="M14" s="22">
        <v>22</v>
      </c>
      <c r="N14" s="19">
        <v>80</v>
      </c>
      <c r="O14" s="20">
        <v>64</v>
      </c>
      <c r="P14" s="21">
        <v>135</v>
      </c>
      <c r="Q14" s="22">
        <v>84</v>
      </c>
      <c r="R14" s="5"/>
      <c r="S14" s="5"/>
      <c r="T14" s="5"/>
      <c r="U14" s="5"/>
      <c r="V14" s="5"/>
      <c r="W14" s="5"/>
      <c r="X14" s="5"/>
      <c r="Y14" s="5"/>
      <c r="Z14" s="5"/>
    </row>
    <row r="15" spans="1:26" s="4" customFormat="1" ht="18" customHeight="1" x14ac:dyDescent="0.2">
      <c r="A15" s="56" t="s">
        <v>3</v>
      </c>
      <c r="B15" s="17">
        <f t="shared" si="0"/>
        <v>2443</v>
      </c>
      <c r="C15" s="18">
        <f t="shared" si="0"/>
        <v>1437</v>
      </c>
      <c r="D15" s="19">
        <v>363</v>
      </c>
      <c r="E15" s="22">
        <v>304</v>
      </c>
      <c r="F15" s="19">
        <v>2</v>
      </c>
      <c r="G15" s="46">
        <v>0</v>
      </c>
      <c r="H15" s="17">
        <v>1589</v>
      </c>
      <c r="I15" s="18">
        <v>924</v>
      </c>
      <c r="J15" s="19">
        <v>0</v>
      </c>
      <c r="K15" s="20">
        <v>0</v>
      </c>
      <c r="L15" s="21">
        <v>26</v>
      </c>
      <c r="M15" s="22">
        <v>22</v>
      </c>
      <c r="N15" s="19">
        <v>54</v>
      </c>
      <c r="O15" s="20">
        <v>63</v>
      </c>
      <c r="P15" s="21">
        <v>409</v>
      </c>
      <c r="Q15" s="22">
        <v>124</v>
      </c>
      <c r="R15" s="5"/>
      <c r="S15" s="5"/>
      <c r="T15" s="5"/>
      <c r="U15" s="5"/>
      <c r="V15" s="5"/>
      <c r="W15" s="5"/>
      <c r="X15" s="5"/>
      <c r="Y15" s="5"/>
      <c r="Z15" s="5"/>
    </row>
    <row r="16" spans="1:26" s="4" customFormat="1" ht="18" customHeight="1" x14ac:dyDescent="0.2">
      <c r="A16" s="56" t="s">
        <v>4</v>
      </c>
      <c r="B16" s="17">
        <f t="shared" si="0"/>
        <v>2142</v>
      </c>
      <c r="C16" s="18">
        <f t="shared" si="0"/>
        <v>1451</v>
      </c>
      <c r="D16" s="19">
        <v>355</v>
      </c>
      <c r="E16" s="22">
        <v>296</v>
      </c>
      <c r="F16" s="19">
        <v>2</v>
      </c>
      <c r="G16" s="46">
        <v>2</v>
      </c>
      <c r="H16" s="17">
        <v>1307</v>
      </c>
      <c r="I16" s="18">
        <v>933</v>
      </c>
      <c r="J16" s="19">
        <v>0</v>
      </c>
      <c r="K16" s="20">
        <v>0</v>
      </c>
      <c r="L16" s="21">
        <v>19</v>
      </c>
      <c r="M16" s="22">
        <v>14</v>
      </c>
      <c r="N16" s="19">
        <v>76</v>
      </c>
      <c r="O16" s="20">
        <v>62</v>
      </c>
      <c r="P16" s="21">
        <v>383</v>
      </c>
      <c r="Q16" s="22">
        <v>144</v>
      </c>
      <c r="R16" s="5"/>
      <c r="S16" s="5"/>
      <c r="T16" s="5"/>
      <c r="U16" s="5"/>
      <c r="V16" s="5"/>
      <c r="W16" s="5"/>
      <c r="X16" s="5"/>
      <c r="Y16" s="5"/>
      <c r="Z16" s="5"/>
    </row>
    <row r="17" spans="1:26" s="4" customFormat="1" ht="18" customHeight="1" x14ac:dyDescent="0.2">
      <c r="A17" s="56" t="s">
        <v>5</v>
      </c>
      <c r="B17" s="17">
        <f t="shared" si="0"/>
        <v>2116</v>
      </c>
      <c r="C17" s="18">
        <f t="shared" si="0"/>
        <v>1592</v>
      </c>
      <c r="D17" s="19">
        <v>278</v>
      </c>
      <c r="E17" s="22">
        <v>263</v>
      </c>
      <c r="F17" s="19">
        <v>1</v>
      </c>
      <c r="G17" s="46">
        <v>0</v>
      </c>
      <c r="H17" s="17">
        <v>1242</v>
      </c>
      <c r="I17" s="18">
        <v>1115</v>
      </c>
      <c r="J17" s="19">
        <v>0</v>
      </c>
      <c r="K17" s="20">
        <v>0</v>
      </c>
      <c r="L17" s="21">
        <v>26</v>
      </c>
      <c r="M17" s="22">
        <v>10</v>
      </c>
      <c r="N17" s="19">
        <v>44</v>
      </c>
      <c r="O17" s="20">
        <v>59</v>
      </c>
      <c r="P17" s="21">
        <v>525</v>
      </c>
      <c r="Q17" s="22">
        <v>145</v>
      </c>
      <c r="R17" s="5"/>
      <c r="S17" s="8"/>
      <c r="T17" s="5"/>
      <c r="U17" s="5"/>
      <c r="V17" s="5"/>
      <c r="W17" s="5"/>
      <c r="X17" s="5"/>
      <c r="Y17" s="5"/>
      <c r="Z17" s="5"/>
    </row>
    <row r="18" spans="1:26" s="4" customFormat="1" ht="18" customHeight="1" x14ac:dyDescent="0.2">
      <c r="A18" s="56" t="s">
        <v>6</v>
      </c>
      <c r="B18" s="17">
        <f t="shared" si="0"/>
        <v>1953</v>
      </c>
      <c r="C18" s="18">
        <f t="shared" si="0"/>
        <v>1366</v>
      </c>
      <c r="D18" s="23">
        <v>320</v>
      </c>
      <c r="E18" s="18">
        <v>285</v>
      </c>
      <c r="F18" s="23">
        <v>2</v>
      </c>
      <c r="G18" s="47">
        <v>2</v>
      </c>
      <c r="H18" s="17">
        <v>1130</v>
      </c>
      <c r="I18" s="18">
        <v>898</v>
      </c>
      <c r="J18" s="23">
        <v>1</v>
      </c>
      <c r="K18" s="24">
        <v>0</v>
      </c>
      <c r="L18" s="17">
        <v>26</v>
      </c>
      <c r="M18" s="18">
        <v>18</v>
      </c>
      <c r="N18" s="23">
        <v>60</v>
      </c>
      <c r="O18" s="24">
        <v>42</v>
      </c>
      <c r="P18" s="17">
        <v>414</v>
      </c>
      <c r="Q18" s="18">
        <v>121</v>
      </c>
      <c r="R18" s="5"/>
      <c r="S18" s="5"/>
      <c r="T18" s="5"/>
      <c r="U18" s="5"/>
      <c r="V18" s="5"/>
      <c r="W18" s="5"/>
      <c r="X18" s="5"/>
      <c r="Y18" s="5"/>
      <c r="Z18" s="5"/>
    </row>
    <row r="19" spans="1:26" s="4" customFormat="1" ht="18" customHeight="1" x14ac:dyDescent="0.2">
      <c r="A19" s="56" t="s">
        <v>7</v>
      </c>
      <c r="B19" s="17">
        <f t="shared" si="0"/>
        <v>1496</v>
      </c>
      <c r="C19" s="18">
        <f t="shared" si="0"/>
        <v>1322</v>
      </c>
      <c r="D19" s="23">
        <v>229</v>
      </c>
      <c r="E19" s="18">
        <v>221</v>
      </c>
      <c r="F19" s="23">
        <v>2</v>
      </c>
      <c r="G19" s="47">
        <v>1</v>
      </c>
      <c r="H19" s="17">
        <v>1019</v>
      </c>
      <c r="I19" s="18">
        <v>818</v>
      </c>
      <c r="J19" s="23">
        <v>0</v>
      </c>
      <c r="K19" s="24">
        <v>0</v>
      </c>
      <c r="L19" s="17">
        <v>27</v>
      </c>
      <c r="M19" s="18">
        <v>12</v>
      </c>
      <c r="N19" s="23">
        <v>48</v>
      </c>
      <c r="O19" s="24">
        <v>41</v>
      </c>
      <c r="P19" s="17">
        <v>171</v>
      </c>
      <c r="Q19" s="18">
        <v>229</v>
      </c>
      <c r="R19" s="5"/>
    </row>
    <row r="20" spans="1:26" s="4" customFormat="1" ht="18" customHeight="1" x14ac:dyDescent="0.2">
      <c r="A20" s="56" t="s">
        <v>8</v>
      </c>
      <c r="B20" s="17">
        <f t="shared" si="0"/>
        <v>2164</v>
      </c>
      <c r="C20" s="18">
        <f t="shared" si="0"/>
        <v>1967</v>
      </c>
      <c r="D20" s="23">
        <v>307</v>
      </c>
      <c r="E20" s="25">
        <v>305</v>
      </c>
      <c r="F20" s="23">
        <v>3</v>
      </c>
      <c r="G20" s="47">
        <v>2</v>
      </c>
      <c r="H20" s="26">
        <v>1608</v>
      </c>
      <c r="I20" s="27">
        <v>959</v>
      </c>
      <c r="J20" s="24">
        <v>1</v>
      </c>
      <c r="K20" s="18">
        <v>0</v>
      </c>
      <c r="L20" s="17">
        <v>24</v>
      </c>
      <c r="M20" s="25">
        <v>17</v>
      </c>
      <c r="N20" s="17">
        <v>46</v>
      </c>
      <c r="O20" s="25">
        <v>36</v>
      </c>
      <c r="P20" s="17">
        <v>175</v>
      </c>
      <c r="Q20" s="25">
        <v>648</v>
      </c>
      <c r="R20" s="5"/>
    </row>
    <row r="21" spans="1:26" s="4" customFormat="1" ht="18" customHeight="1" x14ac:dyDescent="0.2">
      <c r="A21" s="56" t="s">
        <v>9</v>
      </c>
      <c r="B21" s="17">
        <f t="shared" si="0"/>
        <v>2433</v>
      </c>
      <c r="C21" s="18">
        <f t="shared" si="0"/>
        <v>1849</v>
      </c>
      <c r="D21" s="48">
        <v>362</v>
      </c>
      <c r="E21" s="27">
        <v>369</v>
      </c>
      <c r="F21" s="48">
        <v>0</v>
      </c>
      <c r="G21" s="49">
        <v>1</v>
      </c>
      <c r="H21" s="26">
        <v>1830</v>
      </c>
      <c r="I21" s="27">
        <v>1068</v>
      </c>
      <c r="J21" s="26">
        <v>1</v>
      </c>
      <c r="K21" s="27">
        <v>0</v>
      </c>
      <c r="L21" s="26">
        <v>32</v>
      </c>
      <c r="M21" s="27">
        <v>9</v>
      </c>
      <c r="N21" s="26">
        <v>69</v>
      </c>
      <c r="O21" s="27">
        <v>37</v>
      </c>
      <c r="P21" s="26">
        <v>139</v>
      </c>
      <c r="Q21" s="27">
        <v>365</v>
      </c>
      <c r="R21" s="5"/>
    </row>
    <row r="22" spans="1:26" s="4" customFormat="1" ht="18" customHeight="1" x14ac:dyDescent="0.2">
      <c r="A22" s="56" t="s">
        <v>10</v>
      </c>
      <c r="B22" s="17">
        <f t="shared" si="0"/>
        <v>1797</v>
      </c>
      <c r="C22" s="18">
        <f t="shared" si="0"/>
        <v>1628</v>
      </c>
      <c r="D22" s="48">
        <v>328</v>
      </c>
      <c r="E22" s="27">
        <v>467</v>
      </c>
      <c r="F22" s="48">
        <v>0</v>
      </c>
      <c r="G22" s="49">
        <v>0</v>
      </c>
      <c r="H22" s="26">
        <v>1298</v>
      </c>
      <c r="I22" s="27">
        <v>955</v>
      </c>
      <c r="J22" s="26">
        <v>1</v>
      </c>
      <c r="K22" s="27">
        <v>0</v>
      </c>
      <c r="L22" s="26">
        <v>22</v>
      </c>
      <c r="M22" s="27">
        <v>20</v>
      </c>
      <c r="N22" s="26">
        <v>53</v>
      </c>
      <c r="O22" s="27">
        <v>50</v>
      </c>
      <c r="P22" s="26">
        <v>95</v>
      </c>
      <c r="Q22" s="27">
        <v>136</v>
      </c>
      <c r="R22" s="5"/>
    </row>
    <row r="23" spans="1:26" s="4" customFormat="1" ht="18" customHeight="1" thickBot="1" x14ac:dyDescent="0.25">
      <c r="A23" s="57" t="s">
        <v>11</v>
      </c>
      <c r="B23" s="59">
        <f t="shared" si="0"/>
        <v>1337</v>
      </c>
      <c r="C23" s="60">
        <f t="shared" si="0"/>
        <v>2141</v>
      </c>
      <c r="D23" s="48">
        <v>256</v>
      </c>
      <c r="E23" s="31">
        <v>364</v>
      </c>
      <c r="F23" s="50">
        <v>1</v>
      </c>
      <c r="G23" s="51">
        <v>0</v>
      </c>
      <c r="H23" s="52">
        <v>889</v>
      </c>
      <c r="I23" s="31">
        <v>1551</v>
      </c>
      <c r="J23" s="53">
        <v>1</v>
      </c>
      <c r="K23" s="54">
        <v>0</v>
      </c>
      <c r="L23" s="52">
        <v>20</v>
      </c>
      <c r="M23" s="31">
        <v>40</v>
      </c>
      <c r="N23" s="53">
        <v>53</v>
      </c>
      <c r="O23" s="54">
        <v>46</v>
      </c>
      <c r="P23" s="52">
        <v>117</v>
      </c>
      <c r="Q23" s="31">
        <v>140</v>
      </c>
      <c r="R23" s="5"/>
    </row>
    <row r="24" spans="1:26" ht="18.75" customHeight="1" thickBot="1" x14ac:dyDescent="0.25">
      <c r="A24" s="58" t="s">
        <v>15</v>
      </c>
      <c r="B24" s="35">
        <f>SUM(B12:B23)</f>
        <v>24288</v>
      </c>
      <c r="C24" s="36">
        <f t="shared" ref="C24:Q24" si="1">SUM(C12:C23)</f>
        <v>19159</v>
      </c>
      <c r="D24" s="37">
        <f t="shared" si="1"/>
        <v>3988</v>
      </c>
      <c r="E24" s="36">
        <f t="shared" si="1"/>
        <v>3716</v>
      </c>
      <c r="F24" s="55">
        <f t="shared" si="1"/>
        <v>18</v>
      </c>
      <c r="G24" s="38">
        <f t="shared" si="1"/>
        <v>13</v>
      </c>
      <c r="H24" s="35">
        <f t="shared" si="1"/>
        <v>16424</v>
      </c>
      <c r="I24" s="36">
        <f t="shared" si="1"/>
        <v>12256</v>
      </c>
      <c r="J24" s="37">
        <f t="shared" si="1"/>
        <v>8</v>
      </c>
      <c r="K24" s="38">
        <f t="shared" si="1"/>
        <v>0</v>
      </c>
      <c r="L24" s="35">
        <f t="shared" si="1"/>
        <v>301</v>
      </c>
      <c r="M24" s="36">
        <f t="shared" si="1"/>
        <v>228</v>
      </c>
      <c r="N24" s="37">
        <f t="shared" si="1"/>
        <v>727</v>
      </c>
      <c r="O24" s="38">
        <f t="shared" si="1"/>
        <v>616</v>
      </c>
      <c r="P24" s="35">
        <f t="shared" si="1"/>
        <v>2822</v>
      </c>
      <c r="Q24" s="36">
        <f t="shared" si="1"/>
        <v>2330</v>
      </c>
      <c r="R24" s="6"/>
    </row>
    <row r="25" spans="1:26" x14ac:dyDescent="0.2">
      <c r="A25" s="11" t="s">
        <v>16</v>
      </c>
      <c r="R25" s="6"/>
    </row>
    <row r="26" spans="1:26" x14ac:dyDescent="0.2">
      <c r="R26" s="6"/>
    </row>
    <row r="27" spans="1:26" x14ac:dyDescent="0.2">
      <c r="R27" s="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 differentFirst="1">
    <oddHeader>&amp;L&amp;G</oddHeader>
    <firstHeader>&amp;L&amp;G</first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Z27"/>
  <sheetViews>
    <sheetView zoomScaleNormal="100" workbookViewId="0">
      <selection activeCell="L23" sqref="L23"/>
    </sheetView>
  </sheetViews>
  <sheetFormatPr defaultRowHeight="12.75" x14ac:dyDescent="0.2"/>
  <cols>
    <col min="1" max="1" width="9.7109375" style="11" customWidth="1"/>
    <col min="2" max="5" width="7.85546875" style="11" customWidth="1"/>
    <col min="6" max="6" width="5.7109375" style="11" customWidth="1"/>
    <col min="7" max="7" width="6.5703125" style="11" customWidth="1"/>
    <col min="8" max="16" width="7.85546875" style="11" customWidth="1"/>
    <col min="17" max="17" width="10" style="11" customWidth="1"/>
  </cols>
  <sheetData>
    <row r="2" spans="1:26" s="63" customFormat="1" ht="15" x14ac:dyDescent="0.25">
      <c r="A2" s="64" t="s">
        <v>33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spans="1:26" x14ac:dyDescent="0.2">
      <c r="R3" s="7"/>
    </row>
    <row r="4" spans="1:26" s="63" customFormat="1" ht="15" x14ac:dyDescent="0.25">
      <c r="A4" s="61" t="str">
        <f>UPPER("Število novo registriranih poslovnih subjektov in število izbrisanih poslovnih subjektov po skupinah, v mesecih leta 2018")</f>
        <v>ŠTEVILO NOVO REGISTRIRANIH POSLOVNIH SUBJEKTOV IN ŠTEVILO IZBRISANIH POSLOVNIH SUBJEKTOV PO SKUPINAH, V MESECIH LETA 2018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</row>
    <row r="5" spans="1:26" s="63" customFormat="1" ht="15.75" thickBot="1" x14ac:dyDescent="0.3">
      <c r="A5" s="61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</row>
    <row r="6" spans="1:26" s="63" customFormat="1" ht="14.25" x14ac:dyDescent="0.2">
      <c r="A6" s="79" t="s">
        <v>17</v>
      </c>
      <c r="B6" s="80" t="s">
        <v>15</v>
      </c>
      <c r="C6" s="81"/>
      <c r="D6" s="80" t="s">
        <v>39</v>
      </c>
      <c r="E6" s="82"/>
      <c r="F6" s="80" t="s">
        <v>18</v>
      </c>
      <c r="G6" s="81"/>
      <c r="H6" s="80" t="s">
        <v>40</v>
      </c>
      <c r="I6" s="82"/>
      <c r="J6" s="80" t="s">
        <v>41</v>
      </c>
      <c r="K6" s="82"/>
      <c r="L6" s="80" t="s">
        <v>55</v>
      </c>
      <c r="M6" s="81"/>
      <c r="N6" s="83" t="s">
        <v>14</v>
      </c>
      <c r="O6" s="82"/>
      <c r="P6" s="80" t="s">
        <v>42</v>
      </c>
      <c r="Q6" s="81"/>
    </row>
    <row r="7" spans="1:26" s="63" customFormat="1" ht="14.25" x14ac:dyDescent="0.2">
      <c r="A7" s="84"/>
      <c r="B7" s="85"/>
      <c r="C7" s="86"/>
      <c r="D7" s="87" t="s">
        <v>43</v>
      </c>
      <c r="E7" s="88"/>
      <c r="F7" s="85"/>
      <c r="G7" s="86"/>
      <c r="H7" s="85" t="s">
        <v>44</v>
      </c>
      <c r="I7" s="88"/>
      <c r="J7" s="87" t="s">
        <v>45</v>
      </c>
      <c r="K7" s="88"/>
      <c r="L7" s="85" t="s">
        <v>56</v>
      </c>
      <c r="M7" s="86"/>
      <c r="N7" s="87"/>
      <c r="O7" s="88"/>
      <c r="P7" s="85" t="s">
        <v>47</v>
      </c>
      <c r="Q7" s="86"/>
    </row>
    <row r="8" spans="1:26" x14ac:dyDescent="0.2">
      <c r="A8" s="84"/>
      <c r="B8" s="85"/>
      <c r="C8" s="86"/>
      <c r="D8" s="87"/>
      <c r="E8" s="88"/>
      <c r="F8" s="85"/>
      <c r="G8" s="86"/>
      <c r="H8" s="89" t="s">
        <v>48</v>
      </c>
      <c r="I8" s="88"/>
      <c r="J8" s="87" t="s">
        <v>49</v>
      </c>
      <c r="K8" s="88"/>
      <c r="L8" s="85" t="s">
        <v>46</v>
      </c>
      <c r="M8" s="86"/>
      <c r="N8" s="87"/>
      <c r="O8" s="88"/>
      <c r="P8" s="85" t="s">
        <v>51</v>
      </c>
      <c r="Q8" s="86"/>
      <c r="R8" s="6"/>
    </row>
    <row r="9" spans="1:26" s="66" customFormat="1" ht="13.5" thickBot="1" x14ac:dyDescent="0.25">
      <c r="A9" s="90"/>
      <c r="B9" s="91"/>
      <c r="C9" s="92"/>
      <c r="D9" s="93"/>
      <c r="E9" s="94"/>
      <c r="F9" s="91"/>
      <c r="G9" s="92"/>
      <c r="H9" s="93"/>
      <c r="I9" s="94"/>
      <c r="J9" s="93"/>
      <c r="K9" s="94"/>
      <c r="L9" s="85" t="s">
        <v>50</v>
      </c>
      <c r="M9" s="92"/>
      <c r="N9" s="93"/>
      <c r="O9" s="94"/>
      <c r="P9" s="91" t="s">
        <v>52</v>
      </c>
      <c r="Q9" s="92"/>
      <c r="R9" s="65"/>
    </row>
    <row r="10" spans="1:26" s="66" customFormat="1" ht="13.5" thickBot="1" x14ac:dyDescent="0.25">
      <c r="A10" s="95"/>
      <c r="B10" s="96" t="s">
        <v>12</v>
      </c>
      <c r="C10" s="97" t="s">
        <v>13</v>
      </c>
      <c r="D10" s="96" t="s">
        <v>12</v>
      </c>
      <c r="E10" s="97" t="s">
        <v>13</v>
      </c>
      <c r="F10" s="96" t="s">
        <v>12</v>
      </c>
      <c r="G10" s="97" t="s">
        <v>13</v>
      </c>
      <c r="H10" s="96" t="s">
        <v>12</v>
      </c>
      <c r="I10" s="97" t="s">
        <v>13</v>
      </c>
      <c r="J10" s="96" t="s">
        <v>12</v>
      </c>
      <c r="K10" s="97" t="s">
        <v>13</v>
      </c>
      <c r="L10" s="96" t="s">
        <v>12</v>
      </c>
      <c r="M10" s="97" t="s">
        <v>13</v>
      </c>
      <c r="N10" s="96" t="s">
        <v>12</v>
      </c>
      <c r="O10" s="97" t="s">
        <v>13</v>
      </c>
      <c r="P10" s="96" t="s">
        <v>12</v>
      </c>
      <c r="Q10" s="97" t="s">
        <v>13</v>
      </c>
      <c r="R10" s="65"/>
    </row>
    <row r="11" spans="1:26" s="66" customFormat="1" ht="36" customHeight="1" thickBot="1" x14ac:dyDescent="0.25">
      <c r="A11" s="73">
        <v>1</v>
      </c>
      <c r="B11" s="68" t="s">
        <v>30</v>
      </c>
      <c r="C11" s="69" t="s">
        <v>31</v>
      </c>
      <c r="D11" s="70">
        <v>4</v>
      </c>
      <c r="E11" s="69">
        <v>5</v>
      </c>
      <c r="F11" s="72">
        <v>6</v>
      </c>
      <c r="G11" s="69">
        <v>7</v>
      </c>
      <c r="H11" s="68">
        <v>8</v>
      </c>
      <c r="I11" s="69">
        <v>9</v>
      </c>
      <c r="J11" s="70">
        <v>10</v>
      </c>
      <c r="K11" s="71">
        <v>11</v>
      </c>
      <c r="L11" s="68">
        <v>12</v>
      </c>
      <c r="M11" s="69">
        <v>13</v>
      </c>
      <c r="N11" s="70">
        <v>14</v>
      </c>
      <c r="O11" s="71">
        <v>15</v>
      </c>
      <c r="P11" s="68">
        <v>16</v>
      </c>
      <c r="Q11" s="69">
        <v>17</v>
      </c>
      <c r="R11" s="65"/>
    </row>
    <row r="12" spans="1:26" s="4" customFormat="1" ht="18" customHeight="1" x14ac:dyDescent="0.2">
      <c r="A12" s="10" t="s">
        <v>0</v>
      </c>
      <c r="B12" s="41">
        <f t="shared" ref="B12:C23" si="0">SUM(D12,F12,H12,J12,L12,N12,P12)</f>
        <v>2334</v>
      </c>
      <c r="C12" s="42">
        <f t="shared" si="0"/>
        <v>1632</v>
      </c>
      <c r="D12" s="14">
        <v>450</v>
      </c>
      <c r="E12" s="13">
        <v>373</v>
      </c>
      <c r="F12" s="14">
        <v>3</v>
      </c>
      <c r="G12" s="45">
        <v>3</v>
      </c>
      <c r="H12" s="12">
        <v>1597</v>
      </c>
      <c r="I12" s="13">
        <v>983</v>
      </c>
      <c r="J12" s="14">
        <v>1</v>
      </c>
      <c r="K12" s="15">
        <v>0</v>
      </c>
      <c r="L12" s="12">
        <v>27</v>
      </c>
      <c r="M12" s="13">
        <v>108</v>
      </c>
      <c r="N12" s="14">
        <v>76</v>
      </c>
      <c r="O12" s="15">
        <v>66</v>
      </c>
      <c r="P12" s="12">
        <v>180</v>
      </c>
      <c r="Q12" s="13">
        <v>99</v>
      </c>
      <c r="R12" s="5"/>
    </row>
    <row r="13" spans="1:26" s="4" customFormat="1" ht="18" customHeight="1" x14ac:dyDescent="0.2">
      <c r="A13" s="16" t="s">
        <v>1</v>
      </c>
      <c r="B13" s="17">
        <f t="shared" si="0"/>
        <v>1841</v>
      </c>
      <c r="C13" s="18">
        <f t="shared" si="0"/>
        <v>1374</v>
      </c>
      <c r="D13" s="19">
        <v>358</v>
      </c>
      <c r="E13" s="22">
        <v>337</v>
      </c>
      <c r="F13" s="19">
        <v>1</v>
      </c>
      <c r="G13" s="46">
        <v>2</v>
      </c>
      <c r="H13" s="17">
        <v>1196</v>
      </c>
      <c r="I13" s="22">
        <v>869</v>
      </c>
      <c r="J13" s="19">
        <v>0</v>
      </c>
      <c r="K13" s="20">
        <v>0</v>
      </c>
      <c r="L13" s="21">
        <v>26</v>
      </c>
      <c r="M13" s="22">
        <v>16</v>
      </c>
      <c r="N13" s="19">
        <v>54</v>
      </c>
      <c r="O13" s="20">
        <v>64</v>
      </c>
      <c r="P13" s="21">
        <v>206</v>
      </c>
      <c r="Q13" s="22">
        <v>86</v>
      </c>
      <c r="R13" s="5"/>
    </row>
    <row r="14" spans="1:26" s="4" customFormat="1" ht="18" customHeight="1" x14ac:dyDescent="0.2">
      <c r="A14" s="16" t="s">
        <v>2</v>
      </c>
      <c r="B14" s="17">
        <f t="shared" si="0"/>
        <v>2036</v>
      </c>
      <c r="C14" s="18">
        <f t="shared" si="0"/>
        <v>1571</v>
      </c>
      <c r="D14" s="19">
        <v>432</v>
      </c>
      <c r="E14" s="22">
        <v>317</v>
      </c>
      <c r="F14" s="19">
        <v>5</v>
      </c>
      <c r="G14" s="46">
        <v>0</v>
      </c>
      <c r="H14" s="17">
        <v>1342</v>
      </c>
      <c r="I14" s="18">
        <v>1053</v>
      </c>
      <c r="J14" s="19">
        <v>1</v>
      </c>
      <c r="K14" s="20">
        <v>1</v>
      </c>
      <c r="L14" s="21">
        <v>31</v>
      </c>
      <c r="M14" s="22">
        <v>22</v>
      </c>
      <c r="N14" s="19">
        <v>55</v>
      </c>
      <c r="O14" s="20">
        <v>103</v>
      </c>
      <c r="P14" s="21">
        <v>170</v>
      </c>
      <c r="Q14" s="22">
        <v>75</v>
      </c>
      <c r="R14" s="5"/>
      <c r="S14" s="5"/>
      <c r="T14" s="5"/>
      <c r="U14" s="5"/>
      <c r="V14" s="5"/>
      <c r="W14" s="5"/>
      <c r="X14" s="5"/>
      <c r="Y14" s="5"/>
      <c r="Z14" s="5"/>
    </row>
    <row r="15" spans="1:26" s="4" customFormat="1" ht="18" customHeight="1" x14ac:dyDescent="0.2">
      <c r="A15" s="16" t="s">
        <v>3</v>
      </c>
      <c r="B15" s="17">
        <f t="shared" si="0"/>
        <v>2203</v>
      </c>
      <c r="C15" s="18">
        <f t="shared" si="0"/>
        <v>1421</v>
      </c>
      <c r="D15" s="19">
        <v>334</v>
      </c>
      <c r="E15" s="22">
        <v>271</v>
      </c>
      <c r="F15" s="19">
        <v>2</v>
      </c>
      <c r="G15" s="46">
        <v>1</v>
      </c>
      <c r="H15" s="17">
        <v>1442</v>
      </c>
      <c r="I15" s="18">
        <v>970</v>
      </c>
      <c r="J15" s="19">
        <v>2</v>
      </c>
      <c r="K15" s="20">
        <v>0</v>
      </c>
      <c r="L15" s="21">
        <v>30</v>
      </c>
      <c r="M15" s="22">
        <v>20</v>
      </c>
      <c r="N15" s="19">
        <v>58</v>
      </c>
      <c r="O15" s="20">
        <v>70</v>
      </c>
      <c r="P15" s="21">
        <v>335</v>
      </c>
      <c r="Q15" s="22">
        <v>89</v>
      </c>
      <c r="R15" s="5"/>
      <c r="S15" s="5"/>
      <c r="T15" s="5"/>
      <c r="U15" s="5"/>
      <c r="V15" s="5"/>
      <c r="W15" s="5"/>
      <c r="X15" s="5"/>
      <c r="Y15" s="5"/>
      <c r="Z15" s="5"/>
    </row>
    <row r="16" spans="1:26" s="4" customFormat="1" ht="18" customHeight="1" x14ac:dyDescent="0.2">
      <c r="A16" s="16" t="s">
        <v>4</v>
      </c>
      <c r="B16" s="17">
        <f t="shared" si="0"/>
        <v>2084</v>
      </c>
      <c r="C16" s="18">
        <f t="shared" si="0"/>
        <v>1436</v>
      </c>
      <c r="D16" s="19">
        <v>385</v>
      </c>
      <c r="E16" s="22">
        <v>288</v>
      </c>
      <c r="F16" s="19">
        <v>1</v>
      </c>
      <c r="G16" s="46">
        <v>1</v>
      </c>
      <c r="H16" s="17">
        <v>1230</v>
      </c>
      <c r="I16" s="18">
        <v>942</v>
      </c>
      <c r="J16" s="19">
        <v>0</v>
      </c>
      <c r="K16" s="20">
        <v>0</v>
      </c>
      <c r="L16" s="21">
        <v>27</v>
      </c>
      <c r="M16" s="22">
        <v>21</v>
      </c>
      <c r="N16" s="19">
        <v>59</v>
      </c>
      <c r="O16" s="20">
        <v>57</v>
      </c>
      <c r="P16" s="21">
        <v>382</v>
      </c>
      <c r="Q16" s="22">
        <v>127</v>
      </c>
      <c r="R16" s="5"/>
      <c r="S16" s="5"/>
      <c r="T16" s="5"/>
      <c r="U16" s="5"/>
      <c r="V16" s="5"/>
      <c r="W16" s="5"/>
      <c r="X16" s="5"/>
      <c r="Y16" s="5"/>
      <c r="Z16" s="5"/>
    </row>
    <row r="17" spans="1:26" s="4" customFormat="1" ht="18" customHeight="1" x14ac:dyDescent="0.2">
      <c r="A17" s="16" t="s">
        <v>5</v>
      </c>
      <c r="B17" s="17">
        <f t="shared" si="0"/>
        <v>2218</v>
      </c>
      <c r="C17" s="18">
        <f t="shared" si="0"/>
        <v>1555</v>
      </c>
      <c r="D17" s="19">
        <v>356</v>
      </c>
      <c r="E17" s="22">
        <v>269</v>
      </c>
      <c r="F17" s="19">
        <v>2</v>
      </c>
      <c r="G17" s="46">
        <v>2</v>
      </c>
      <c r="H17" s="17">
        <v>1350</v>
      </c>
      <c r="I17" s="18">
        <v>1105</v>
      </c>
      <c r="J17" s="19">
        <v>0</v>
      </c>
      <c r="K17" s="20">
        <v>0</v>
      </c>
      <c r="L17" s="21">
        <v>26</v>
      </c>
      <c r="M17" s="22">
        <v>18</v>
      </c>
      <c r="N17" s="19">
        <v>42</v>
      </c>
      <c r="O17" s="20">
        <v>56</v>
      </c>
      <c r="P17" s="21">
        <v>442</v>
      </c>
      <c r="Q17" s="22">
        <v>105</v>
      </c>
      <c r="R17" s="5"/>
      <c r="S17" s="5"/>
      <c r="T17" s="5"/>
      <c r="U17" s="5"/>
      <c r="V17" s="5"/>
      <c r="W17" s="5"/>
      <c r="X17" s="5"/>
      <c r="Y17" s="5"/>
      <c r="Z17" s="5"/>
    </row>
    <row r="18" spans="1:26" s="4" customFormat="1" ht="18" customHeight="1" x14ac:dyDescent="0.2">
      <c r="A18" s="16" t="s">
        <v>6</v>
      </c>
      <c r="B18" s="12">
        <f t="shared" si="0"/>
        <v>1904</v>
      </c>
      <c r="C18" s="13">
        <f t="shared" si="0"/>
        <v>1234</v>
      </c>
      <c r="D18" s="23">
        <v>324</v>
      </c>
      <c r="E18" s="18">
        <v>213</v>
      </c>
      <c r="F18" s="23">
        <v>2</v>
      </c>
      <c r="G18" s="47">
        <v>0</v>
      </c>
      <c r="H18" s="17">
        <v>1116</v>
      </c>
      <c r="I18" s="18">
        <v>896</v>
      </c>
      <c r="J18" s="23">
        <v>1</v>
      </c>
      <c r="K18" s="24">
        <v>0</v>
      </c>
      <c r="L18" s="17">
        <v>28</v>
      </c>
      <c r="M18" s="18">
        <v>14</v>
      </c>
      <c r="N18" s="23">
        <v>47</v>
      </c>
      <c r="O18" s="24">
        <v>38</v>
      </c>
      <c r="P18" s="17">
        <v>386</v>
      </c>
      <c r="Q18" s="18">
        <v>73</v>
      </c>
      <c r="R18" s="5"/>
      <c r="S18" s="5"/>
      <c r="T18" s="5"/>
      <c r="U18" s="5"/>
      <c r="V18" s="5"/>
      <c r="W18" s="5"/>
      <c r="X18" s="5"/>
      <c r="Y18" s="5"/>
      <c r="Z18" s="5"/>
    </row>
    <row r="19" spans="1:26" s="4" customFormat="1" ht="18" customHeight="1" x14ac:dyDescent="0.2">
      <c r="A19" s="16" t="s">
        <v>7</v>
      </c>
      <c r="B19" s="12">
        <f t="shared" si="0"/>
        <v>1496</v>
      </c>
      <c r="C19" s="13">
        <f t="shared" si="0"/>
        <v>1267</v>
      </c>
      <c r="D19" s="23">
        <v>220</v>
      </c>
      <c r="E19" s="18">
        <v>208</v>
      </c>
      <c r="F19" s="23">
        <v>1</v>
      </c>
      <c r="G19" s="47">
        <v>1</v>
      </c>
      <c r="H19" s="17">
        <v>1018</v>
      </c>
      <c r="I19" s="18">
        <v>800</v>
      </c>
      <c r="J19" s="23">
        <v>1</v>
      </c>
      <c r="K19" s="24">
        <v>0</v>
      </c>
      <c r="L19" s="17">
        <v>14</v>
      </c>
      <c r="M19" s="18">
        <v>16</v>
      </c>
      <c r="N19" s="23">
        <v>46</v>
      </c>
      <c r="O19" s="24">
        <v>34</v>
      </c>
      <c r="P19" s="17">
        <v>196</v>
      </c>
      <c r="Q19" s="18">
        <v>208</v>
      </c>
      <c r="R19" s="5"/>
    </row>
    <row r="20" spans="1:26" s="4" customFormat="1" ht="18" customHeight="1" x14ac:dyDescent="0.2">
      <c r="A20" s="16" t="s">
        <v>8</v>
      </c>
      <c r="B20" s="12">
        <f t="shared" si="0"/>
        <v>2205</v>
      </c>
      <c r="C20" s="13">
        <f t="shared" si="0"/>
        <v>1925</v>
      </c>
      <c r="D20" s="23">
        <v>339</v>
      </c>
      <c r="E20" s="25">
        <v>379</v>
      </c>
      <c r="F20" s="23">
        <v>0</v>
      </c>
      <c r="G20" s="47">
        <v>2</v>
      </c>
      <c r="H20" s="26">
        <v>1606</v>
      </c>
      <c r="I20" s="27">
        <v>978</v>
      </c>
      <c r="J20" s="24">
        <v>0</v>
      </c>
      <c r="K20" s="18">
        <v>0</v>
      </c>
      <c r="L20" s="17">
        <v>24</v>
      </c>
      <c r="M20" s="25">
        <v>13</v>
      </c>
      <c r="N20" s="17">
        <v>46</v>
      </c>
      <c r="O20" s="25">
        <v>36</v>
      </c>
      <c r="P20" s="17">
        <v>190</v>
      </c>
      <c r="Q20" s="25">
        <v>517</v>
      </c>
      <c r="R20" s="5"/>
    </row>
    <row r="21" spans="1:26" s="4" customFormat="1" ht="18" customHeight="1" x14ac:dyDescent="0.2">
      <c r="A21" s="16" t="s">
        <v>9</v>
      </c>
      <c r="B21" s="12">
        <f t="shared" si="0"/>
        <v>2279</v>
      </c>
      <c r="C21" s="13">
        <f t="shared" si="0"/>
        <v>1806</v>
      </c>
      <c r="D21" s="48">
        <v>385</v>
      </c>
      <c r="E21" s="27">
        <v>391</v>
      </c>
      <c r="F21" s="48">
        <v>2</v>
      </c>
      <c r="G21" s="49">
        <v>4</v>
      </c>
      <c r="H21" s="26">
        <v>1678</v>
      </c>
      <c r="I21" s="27">
        <v>954</v>
      </c>
      <c r="J21" s="26">
        <v>16</v>
      </c>
      <c r="K21" s="27">
        <v>62</v>
      </c>
      <c r="L21" s="26">
        <v>33</v>
      </c>
      <c r="M21" s="27">
        <v>31</v>
      </c>
      <c r="N21" s="26">
        <v>52</v>
      </c>
      <c r="O21" s="27">
        <v>37</v>
      </c>
      <c r="P21" s="26">
        <v>113</v>
      </c>
      <c r="Q21" s="27">
        <v>327</v>
      </c>
      <c r="R21" s="5"/>
    </row>
    <row r="22" spans="1:26" s="4" customFormat="1" ht="18" customHeight="1" x14ac:dyDescent="0.2">
      <c r="A22" s="16" t="s">
        <v>10</v>
      </c>
      <c r="B22" s="12">
        <f t="shared" si="0"/>
        <v>1814</v>
      </c>
      <c r="C22" s="13">
        <f t="shared" si="0"/>
        <v>1576</v>
      </c>
      <c r="D22" s="48">
        <v>307</v>
      </c>
      <c r="E22" s="27">
        <v>433</v>
      </c>
      <c r="F22" s="48">
        <v>4</v>
      </c>
      <c r="G22" s="49">
        <v>2</v>
      </c>
      <c r="H22" s="26">
        <v>1311</v>
      </c>
      <c r="I22" s="27">
        <v>911</v>
      </c>
      <c r="J22" s="26">
        <v>0</v>
      </c>
      <c r="K22" s="27">
        <v>0</v>
      </c>
      <c r="L22" s="26">
        <v>18</v>
      </c>
      <c r="M22" s="27">
        <v>19</v>
      </c>
      <c r="N22" s="26">
        <v>61</v>
      </c>
      <c r="O22" s="27">
        <v>41</v>
      </c>
      <c r="P22" s="26">
        <v>113</v>
      </c>
      <c r="Q22" s="27">
        <v>170</v>
      </c>
      <c r="R22" s="5"/>
    </row>
    <row r="23" spans="1:26" s="4" customFormat="1" ht="18" customHeight="1" thickBot="1" x14ac:dyDescent="0.25">
      <c r="A23" s="28" t="s">
        <v>11</v>
      </c>
      <c r="B23" s="43">
        <f t="shared" si="0"/>
        <v>1425</v>
      </c>
      <c r="C23" s="44">
        <f t="shared" si="0"/>
        <v>2312</v>
      </c>
      <c r="D23" s="48">
        <v>292</v>
      </c>
      <c r="E23" s="31">
        <v>438</v>
      </c>
      <c r="F23" s="50">
        <v>4</v>
      </c>
      <c r="G23" s="51">
        <v>3</v>
      </c>
      <c r="H23" s="52">
        <v>963</v>
      </c>
      <c r="I23" s="31">
        <v>1652</v>
      </c>
      <c r="J23" s="53">
        <v>1</v>
      </c>
      <c r="K23" s="54">
        <v>7</v>
      </c>
      <c r="L23" s="52">
        <v>11</v>
      </c>
      <c r="M23" s="31">
        <v>32</v>
      </c>
      <c r="N23" s="53">
        <v>52</v>
      </c>
      <c r="O23" s="54">
        <v>53</v>
      </c>
      <c r="P23" s="52">
        <v>102</v>
      </c>
      <c r="Q23" s="31">
        <v>127</v>
      </c>
      <c r="R23" s="5"/>
    </row>
    <row r="24" spans="1:26" ht="18.75" customHeight="1" thickBot="1" x14ac:dyDescent="0.25">
      <c r="A24" s="58" t="s">
        <v>15</v>
      </c>
      <c r="B24" s="35">
        <f>SUM(B12:B23)</f>
        <v>23839</v>
      </c>
      <c r="C24" s="36">
        <f t="shared" ref="C24:Q24" si="1">SUM(C12:C23)</f>
        <v>19109</v>
      </c>
      <c r="D24" s="37">
        <f t="shared" si="1"/>
        <v>4182</v>
      </c>
      <c r="E24" s="36">
        <f t="shared" si="1"/>
        <v>3917</v>
      </c>
      <c r="F24" s="55">
        <f t="shared" si="1"/>
        <v>27</v>
      </c>
      <c r="G24" s="38">
        <f t="shared" si="1"/>
        <v>21</v>
      </c>
      <c r="H24" s="35">
        <f t="shared" si="1"/>
        <v>15849</v>
      </c>
      <c r="I24" s="36">
        <f t="shared" si="1"/>
        <v>12113</v>
      </c>
      <c r="J24" s="37">
        <f t="shared" si="1"/>
        <v>23</v>
      </c>
      <c r="K24" s="38">
        <f t="shared" si="1"/>
        <v>70</v>
      </c>
      <c r="L24" s="35">
        <f t="shared" si="1"/>
        <v>295</v>
      </c>
      <c r="M24" s="36">
        <f t="shared" si="1"/>
        <v>330</v>
      </c>
      <c r="N24" s="37">
        <f t="shared" si="1"/>
        <v>648</v>
      </c>
      <c r="O24" s="38">
        <f t="shared" si="1"/>
        <v>655</v>
      </c>
      <c r="P24" s="35">
        <f t="shared" si="1"/>
        <v>2815</v>
      </c>
      <c r="Q24" s="36">
        <f t="shared" si="1"/>
        <v>2003</v>
      </c>
      <c r="R24" s="6"/>
    </row>
    <row r="25" spans="1:26" x14ac:dyDescent="0.2">
      <c r="A25" s="11" t="s">
        <v>16</v>
      </c>
      <c r="R25" s="6"/>
    </row>
    <row r="26" spans="1:26" x14ac:dyDescent="0.2">
      <c r="R26" s="6"/>
    </row>
    <row r="27" spans="1:26" x14ac:dyDescent="0.2">
      <c r="R27" s="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 differentFirst="1">
    <oddHeader>&amp;L&amp;G</oddHeader>
    <firstHeader>&amp;L&amp;G</first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Z27"/>
  <sheetViews>
    <sheetView zoomScaleNormal="100" workbookViewId="0">
      <selection activeCell="L23" sqref="L23"/>
    </sheetView>
  </sheetViews>
  <sheetFormatPr defaultRowHeight="12.75" x14ac:dyDescent="0.2"/>
  <cols>
    <col min="1" max="1" width="9.7109375" style="11" customWidth="1"/>
    <col min="2" max="5" width="7.85546875" style="11" customWidth="1"/>
    <col min="6" max="6" width="5.7109375" style="11" customWidth="1"/>
    <col min="7" max="7" width="6.5703125" style="11" customWidth="1"/>
    <col min="8" max="16" width="7.85546875" style="11" customWidth="1"/>
    <col min="17" max="17" width="10" style="11" customWidth="1"/>
  </cols>
  <sheetData>
    <row r="2" spans="1:26" s="63" customFormat="1" ht="15" x14ac:dyDescent="0.25">
      <c r="A2" s="64" t="s">
        <v>32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spans="1:26" x14ac:dyDescent="0.2">
      <c r="R3" s="7"/>
    </row>
    <row r="4" spans="1:26" s="63" customFormat="1" ht="15" x14ac:dyDescent="0.25">
      <c r="A4" s="61" t="str">
        <f>UPPER("Število novo registriranih poslovnih subjektov in število izbrisanih poslovnih subjektov po skupinah, v mesecih leta 2017")</f>
        <v>ŠTEVILO NOVO REGISTRIRANIH POSLOVNIH SUBJEKTOV IN ŠTEVILO IZBRISANIH POSLOVNIH SUBJEKTOV PO SKUPINAH, V MESECIH LETA 2017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</row>
    <row r="5" spans="1:26" s="63" customFormat="1" ht="15.75" thickBot="1" x14ac:dyDescent="0.3">
      <c r="A5" s="61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</row>
    <row r="6" spans="1:26" s="63" customFormat="1" ht="14.25" x14ac:dyDescent="0.2">
      <c r="A6" s="79" t="s">
        <v>17</v>
      </c>
      <c r="B6" s="80" t="s">
        <v>15</v>
      </c>
      <c r="C6" s="81"/>
      <c r="D6" s="80" t="s">
        <v>39</v>
      </c>
      <c r="E6" s="82"/>
      <c r="F6" s="80" t="s">
        <v>18</v>
      </c>
      <c r="G6" s="81"/>
      <c r="H6" s="80" t="s">
        <v>40</v>
      </c>
      <c r="I6" s="82"/>
      <c r="J6" s="80" t="s">
        <v>41</v>
      </c>
      <c r="K6" s="82"/>
      <c r="L6" s="80" t="s">
        <v>55</v>
      </c>
      <c r="M6" s="81"/>
      <c r="N6" s="83" t="s">
        <v>14</v>
      </c>
      <c r="O6" s="82"/>
      <c r="P6" s="80" t="s">
        <v>42</v>
      </c>
      <c r="Q6" s="81"/>
    </row>
    <row r="7" spans="1:26" s="63" customFormat="1" ht="14.25" x14ac:dyDescent="0.2">
      <c r="A7" s="84"/>
      <c r="B7" s="85"/>
      <c r="C7" s="86"/>
      <c r="D7" s="87" t="s">
        <v>43</v>
      </c>
      <c r="E7" s="88"/>
      <c r="F7" s="85"/>
      <c r="G7" s="86"/>
      <c r="H7" s="85" t="s">
        <v>44</v>
      </c>
      <c r="I7" s="88"/>
      <c r="J7" s="87" t="s">
        <v>45</v>
      </c>
      <c r="K7" s="88"/>
      <c r="L7" s="85" t="s">
        <v>56</v>
      </c>
      <c r="M7" s="86"/>
      <c r="N7" s="87"/>
      <c r="O7" s="88"/>
      <c r="P7" s="85" t="s">
        <v>47</v>
      </c>
      <c r="Q7" s="86"/>
    </row>
    <row r="8" spans="1:26" x14ac:dyDescent="0.2">
      <c r="A8" s="84"/>
      <c r="B8" s="85"/>
      <c r="C8" s="86"/>
      <c r="D8" s="87"/>
      <c r="E8" s="88"/>
      <c r="F8" s="85"/>
      <c r="G8" s="86"/>
      <c r="H8" s="89" t="s">
        <v>48</v>
      </c>
      <c r="I8" s="88"/>
      <c r="J8" s="87" t="s">
        <v>49</v>
      </c>
      <c r="K8" s="88"/>
      <c r="L8" s="85" t="s">
        <v>46</v>
      </c>
      <c r="M8" s="86"/>
      <c r="N8" s="87"/>
      <c r="O8" s="88"/>
      <c r="P8" s="85" t="s">
        <v>51</v>
      </c>
      <c r="Q8" s="86"/>
      <c r="R8" s="6"/>
    </row>
    <row r="9" spans="1:26" s="66" customFormat="1" ht="13.5" thickBot="1" x14ac:dyDescent="0.25">
      <c r="A9" s="90"/>
      <c r="B9" s="91"/>
      <c r="C9" s="92"/>
      <c r="D9" s="93"/>
      <c r="E9" s="94"/>
      <c r="F9" s="91"/>
      <c r="G9" s="92"/>
      <c r="H9" s="93"/>
      <c r="I9" s="94"/>
      <c r="J9" s="93"/>
      <c r="K9" s="94"/>
      <c r="L9" s="85" t="s">
        <v>50</v>
      </c>
      <c r="M9" s="92"/>
      <c r="N9" s="93"/>
      <c r="O9" s="94"/>
      <c r="P9" s="91" t="s">
        <v>52</v>
      </c>
      <c r="Q9" s="92"/>
      <c r="R9" s="65"/>
    </row>
    <row r="10" spans="1:26" s="66" customFormat="1" ht="13.5" thickBot="1" x14ac:dyDescent="0.25">
      <c r="A10" s="95"/>
      <c r="B10" s="96" t="s">
        <v>12</v>
      </c>
      <c r="C10" s="97" t="s">
        <v>13</v>
      </c>
      <c r="D10" s="96" t="s">
        <v>12</v>
      </c>
      <c r="E10" s="97" t="s">
        <v>13</v>
      </c>
      <c r="F10" s="96" t="s">
        <v>12</v>
      </c>
      <c r="G10" s="97" t="s">
        <v>13</v>
      </c>
      <c r="H10" s="96" t="s">
        <v>12</v>
      </c>
      <c r="I10" s="97" t="s">
        <v>13</v>
      </c>
      <c r="J10" s="96" t="s">
        <v>12</v>
      </c>
      <c r="K10" s="97" t="s">
        <v>13</v>
      </c>
      <c r="L10" s="96" t="s">
        <v>12</v>
      </c>
      <c r="M10" s="97" t="s">
        <v>13</v>
      </c>
      <c r="N10" s="96" t="s">
        <v>12</v>
      </c>
      <c r="O10" s="97" t="s">
        <v>13</v>
      </c>
      <c r="P10" s="96" t="s">
        <v>12</v>
      </c>
      <c r="Q10" s="97" t="s">
        <v>13</v>
      </c>
      <c r="R10" s="65"/>
    </row>
    <row r="11" spans="1:26" s="66" customFormat="1" ht="36" customHeight="1" thickBot="1" x14ac:dyDescent="0.25">
      <c r="A11" s="73">
        <v>1</v>
      </c>
      <c r="B11" s="68" t="s">
        <v>30</v>
      </c>
      <c r="C11" s="69" t="s">
        <v>31</v>
      </c>
      <c r="D11" s="70">
        <v>4</v>
      </c>
      <c r="E11" s="69">
        <v>5</v>
      </c>
      <c r="F11" s="72">
        <v>6</v>
      </c>
      <c r="G11" s="69">
        <v>7</v>
      </c>
      <c r="H11" s="68">
        <v>8</v>
      </c>
      <c r="I11" s="69">
        <v>9</v>
      </c>
      <c r="J11" s="70">
        <v>10</v>
      </c>
      <c r="K11" s="71">
        <v>11</v>
      </c>
      <c r="L11" s="68">
        <v>12</v>
      </c>
      <c r="M11" s="69">
        <v>13</v>
      </c>
      <c r="N11" s="70">
        <v>14</v>
      </c>
      <c r="O11" s="71">
        <v>15</v>
      </c>
      <c r="P11" s="68">
        <v>16</v>
      </c>
      <c r="Q11" s="69">
        <v>17</v>
      </c>
      <c r="R11" s="65"/>
    </row>
    <row r="12" spans="1:26" s="4" customFormat="1" ht="18" customHeight="1" x14ac:dyDescent="0.2">
      <c r="A12" s="9" t="s">
        <v>0</v>
      </c>
      <c r="B12" s="12">
        <f t="shared" ref="B12:C23" si="0">SUM(D12,F12,H12,J12,L12,N12,P12)</f>
        <v>2183</v>
      </c>
      <c r="C12" s="13">
        <f t="shared" si="0"/>
        <v>1398</v>
      </c>
      <c r="D12" s="14">
        <v>445</v>
      </c>
      <c r="E12" s="13">
        <v>317</v>
      </c>
      <c r="F12" s="14">
        <v>1</v>
      </c>
      <c r="G12" s="45">
        <v>1</v>
      </c>
      <c r="H12" s="12">
        <v>1470</v>
      </c>
      <c r="I12" s="13">
        <v>913</v>
      </c>
      <c r="J12" s="14">
        <v>3</v>
      </c>
      <c r="K12" s="15">
        <v>0</v>
      </c>
      <c r="L12" s="12">
        <v>36</v>
      </c>
      <c r="M12" s="13">
        <v>19</v>
      </c>
      <c r="N12" s="14">
        <v>89</v>
      </c>
      <c r="O12" s="15">
        <v>56</v>
      </c>
      <c r="P12" s="12">
        <v>139</v>
      </c>
      <c r="Q12" s="13">
        <v>92</v>
      </c>
      <c r="R12" s="5"/>
    </row>
    <row r="13" spans="1:26" s="4" customFormat="1" ht="18" customHeight="1" x14ac:dyDescent="0.2">
      <c r="A13" s="56" t="s">
        <v>1</v>
      </c>
      <c r="B13" s="12">
        <f t="shared" si="0"/>
        <v>1863</v>
      </c>
      <c r="C13" s="13">
        <f t="shared" si="0"/>
        <v>1381</v>
      </c>
      <c r="D13" s="19">
        <v>401</v>
      </c>
      <c r="E13" s="22">
        <v>438</v>
      </c>
      <c r="F13" s="19">
        <v>3</v>
      </c>
      <c r="G13" s="46">
        <v>3</v>
      </c>
      <c r="H13" s="17">
        <v>1245</v>
      </c>
      <c r="I13" s="22">
        <v>799</v>
      </c>
      <c r="J13" s="19">
        <v>0</v>
      </c>
      <c r="K13" s="20">
        <v>1</v>
      </c>
      <c r="L13" s="21">
        <v>34</v>
      </c>
      <c r="M13" s="22">
        <v>12</v>
      </c>
      <c r="N13" s="19">
        <v>71</v>
      </c>
      <c r="O13" s="20">
        <v>59</v>
      </c>
      <c r="P13" s="21">
        <v>109</v>
      </c>
      <c r="Q13" s="22">
        <v>69</v>
      </c>
      <c r="R13" s="5"/>
    </row>
    <row r="14" spans="1:26" s="4" customFormat="1" ht="18" customHeight="1" x14ac:dyDescent="0.2">
      <c r="A14" s="56" t="s">
        <v>2</v>
      </c>
      <c r="B14" s="12">
        <f t="shared" si="0"/>
        <v>2136</v>
      </c>
      <c r="C14" s="13">
        <f t="shared" si="0"/>
        <v>1509</v>
      </c>
      <c r="D14" s="19">
        <v>491</v>
      </c>
      <c r="E14" s="22">
        <v>394</v>
      </c>
      <c r="F14" s="19">
        <v>5</v>
      </c>
      <c r="G14" s="46">
        <v>1</v>
      </c>
      <c r="H14" s="17">
        <v>1373</v>
      </c>
      <c r="I14" s="18">
        <v>952</v>
      </c>
      <c r="J14" s="19">
        <v>3</v>
      </c>
      <c r="K14" s="20">
        <v>2</v>
      </c>
      <c r="L14" s="21">
        <v>41</v>
      </c>
      <c r="M14" s="22">
        <v>22</v>
      </c>
      <c r="N14" s="19">
        <v>84</v>
      </c>
      <c r="O14" s="20">
        <v>60</v>
      </c>
      <c r="P14" s="21">
        <v>139</v>
      </c>
      <c r="Q14" s="22">
        <v>78</v>
      </c>
      <c r="R14" s="5"/>
      <c r="S14" s="5"/>
      <c r="T14" s="5"/>
      <c r="U14" s="5"/>
      <c r="V14" s="5"/>
      <c r="W14" s="5"/>
      <c r="X14" s="5"/>
      <c r="Y14" s="5"/>
      <c r="Z14" s="5"/>
    </row>
    <row r="15" spans="1:26" s="4" customFormat="1" ht="18" customHeight="1" x14ac:dyDescent="0.2">
      <c r="A15" s="56" t="s">
        <v>3</v>
      </c>
      <c r="B15" s="12">
        <f t="shared" si="0"/>
        <v>2002</v>
      </c>
      <c r="C15" s="13">
        <f t="shared" si="0"/>
        <v>1218</v>
      </c>
      <c r="D15" s="19">
        <v>367</v>
      </c>
      <c r="E15" s="22">
        <v>238</v>
      </c>
      <c r="F15" s="19">
        <v>2</v>
      </c>
      <c r="G15" s="46">
        <v>1</v>
      </c>
      <c r="H15" s="17">
        <v>1317</v>
      </c>
      <c r="I15" s="18">
        <v>848</v>
      </c>
      <c r="J15" s="19">
        <v>1</v>
      </c>
      <c r="K15" s="20">
        <v>1</v>
      </c>
      <c r="L15" s="21">
        <v>30</v>
      </c>
      <c r="M15" s="22">
        <v>5</v>
      </c>
      <c r="N15" s="19">
        <v>70</v>
      </c>
      <c r="O15" s="20">
        <v>50</v>
      </c>
      <c r="P15" s="21">
        <v>215</v>
      </c>
      <c r="Q15" s="22">
        <v>75</v>
      </c>
      <c r="R15" s="5"/>
      <c r="S15" s="5"/>
      <c r="T15" s="5"/>
      <c r="U15" s="5"/>
      <c r="V15" s="5"/>
      <c r="W15" s="5"/>
      <c r="X15" s="5"/>
      <c r="Y15" s="5"/>
      <c r="Z15" s="5"/>
    </row>
    <row r="16" spans="1:26" s="4" customFormat="1" ht="18" customHeight="1" x14ac:dyDescent="0.2">
      <c r="A16" s="56" t="s">
        <v>4</v>
      </c>
      <c r="B16" s="12">
        <f t="shared" si="0"/>
        <v>1908</v>
      </c>
      <c r="C16" s="13">
        <f t="shared" si="0"/>
        <v>1220</v>
      </c>
      <c r="D16" s="19">
        <v>385</v>
      </c>
      <c r="E16" s="22">
        <v>244</v>
      </c>
      <c r="F16" s="19">
        <v>4</v>
      </c>
      <c r="G16" s="46">
        <v>0</v>
      </c>
      <c r="H16" s="17">
        <v>1166</v>
      </c>
      <c r="I16" s="18">
        <v>789</v>
      </c>
      <c r="J16" s="19">
        <v>0</v>
      </c>
      <c r="K16" s="20">
        <v>0</v>
      </c>
      <c r="L16" s="21">
        <v>23</v>
      </c>
      <c r="M16" s="22">
        <v>20</v>
      </c>
      <c r="N16" s="19">
        <v>81</v>
      </c>
      <c r="O16" s="20">
        <v>53</v>
      </c>
      <c r="P16" s="21">
        <v>249</v>
      </c>
      <c r="Q16" s="22">
        <v>114</v>
      </c>
      <c r="R16" s="5"/>
      <c r="S16" s="5"/>
      <c r="T16" s="5"/>
      <c r="U16" s="5"/>
      <c r="V16" s="5"/>
      <c r="W16" s="5"/>
      <c r="X16" s="5"/>
      <c r="Y16" s="5"/>
      <c r="Z16" s="5"/>
    </row>
    <row r="17" spans="1:26" s="4" customFormat="1" ht="18" customHeight="1" x14ac:dyDescent="0.2">
      <c r="A17" s="56" t="s">
        <v>5</v>
      </c>
      <c r="B17" s="12">
        <f t="shared" si="0"/>
        <v>2102</v>
      </c>
      <c r="C17" s="13">
        <f t="shared" si="0"/>
        <v>1525</v>
      </c>
      <c r="D17" s="19">
        <v>401</v>
      </c>
      <c r="E17" s="22">
        <v>293</v>
      </c>
      <c r="F17" s="19">
        <v>1</v>
      </c>
      <c r="G17" s="46">
        <v>0</v>
      </c>
      <c r="H17" s="17">
        <v>1247</v>
      </c>
      <c r="I17" s="18">
        <v>1076</v>
      </c>
      <c r="J17" s="19">
        <v>0</v>
      </c>
      <c r="K17" s="20">
        <v>3</v>
      </c>
      <c r="L17" s="21">
        <v>32</v>
      </c>
      <c r="M17" s="22">
        <v>8</v>
      </c>
      <c r="N17" s="19">
        <v>55</v>
      </c>
      <c r="O17" s="20">
        <v>48</v>
      </c>
      <c r="P17" s="21">
        <v>366</v>
      </c>
      <c r="Q17" s="22">
        <v>97</v>
      </c>
      <c r="R17" s="5"/>
      <c r="S17" s="5"/>
      <c r="T17" s="5"/>
      <c r="U17" s="5"/>
      <c r="V17" s="5"/>
      <c r="W17" s="5"/>
      <c r="X17" s="5"/>
      <c r="Y17" s="5"/>
      <c r="Z17" s="5"/>
    </row>
    <row r="18" spans="1:26" s="4" customFormat="1" ht="18" customHeight="1" x14ac:dyDescent="0.2">
      <c r="A18" s="56" t="s">
        <v>6</v>
      </c>
      <c r="B18" s="12">
        <f t="shared" si="0"/>
        <v>1791</v>
      </c>
      <c r="C18" s="13">
        <f t="shared" si="0"/>
        <v>1266</v>
      </c>
      <c r="D18" s="23">
        <v>281</v>
      </c>
      <c r="E18" s="18">
        <v>258</v>
      </c>
      <c r="F18" s="23">
        <v>2</v>
      </c>
      <c r="G18" s="47">
        <v>1</v>
      </c>
      <c r="H18" s="17">
        <v>1071</v>
      </c>
      <c r="I18" s="18">
        <v>878</v>
      </c>
      <c r="J18" s="23">
        <v>1</v>
      </c>
      <c r="K18" s="24">
        <v>0</v>
      </c>
      <c r="L18" s="17">
        <v>22</v>
      </c>
      <c r="M18" s="18">
        <v>13</v>
      </c>
      <c r="N18" s="23">
        <v>55</v>
      </c>
      <c r="O18" s="24">
        <v>34</v>
      </c>
      <c r="P18" s="17">
        <v>359</v>
      </c>
      <c r="Q18" s="18">
        <v>82</v>
      </c>
      <c r="R18" s="5"/>
      <c r="S18" s="5"/>
      <c r="T18" s="5"/>
      <c r="U18" s="5"/>
      <c r="V18" s="5"/>
      <c r="W18" s="5"/>
      <c r="X18" s="5"/>
      <c r="Y18" s="5"/>
      <c r="Z18" s="5"/>
    </row>
    <row r="19" spans="1:26" s="4" customFormat="1" ht="18" customHeight="1" x14ac:dyDescent="0.2">
      <c r="A19" s="56" t="s">
        <v>7</v>
      </c>
      <c r="B19" s="12">
        <f t="shared" si="0"/>
        <v>1461</v>
      </c>
      <c r="C19" s="13">
        <f t="shared" si="0"/>
        <v>1118</v>
      </c>
      <c r="D19" s="23">
        <v>313</v>
      </c>
      <c r="E19" s="18">
        <v>205</v>
      </c>
      <c r="F19" s="23">
        <v>2</v>
      </c>
      <c r="G19" s="47">
        <v>2</v>
      </c>
      <c r="H19" s="17">
        <v>913</v>
      </c>
      <c r="I19" s="18">
        <v>672</v>
      </c>
      <c r="J19" s="23">
        <v>0</v>
      </c>
      <c r="K19" s="24">
        <v>1</v>
      </c>
      <c r="L19" s="17">
        <v>19</v>
      </c>
      <c r="M19" s="18">
        <v>9</v>
      </c>
      <c r="N19" s="23">
        <v>56</v>
      </c>
      <c r="O19" s="24">
        <v>47</v>
      </c>
      <c r="P19" s="17">
        <v>158</v>
      </c>
      <c r="Q19" s="18">
        <v>182</v>
      </c>
      <c r="R19" s="5"/>
    </row>
    <row r="20" spans="1:26" s="4" customFormat="1" ht="18" customHeight="1" x14ac:dyDescent="0.2">
      <c r="A20" s="56" t="s">
        <v>8</v>
      </c>
      <c r="B20" s="12">
        <f t="shared" si="0"/>
        <v>2057</v>
      </c>
      <c r="C20" s="13">
        <f t="shared" si="0"/>
        <v>1708</v>
      </c>
      <c r="D20" s="23">
        <v>342</v>
      </c>
      <c r="E20" s="25">
        <v>319</v>
      </c>
      <c r="F20" s="23">
        <v>0</v>
      </c>
      <c r="G20" s="47">
        <v>0</v>
      </c>
      <c r="H20" s="26">
        <v>1467</v>
      </c>
      <c r="I20" s="27">
        <v>905</v>
      </c>
      <c r="J20" s="24">
        <v>2</v>
      </c>
      <c r="K20" s="18">
        <v>1</v>
      </c>
      <c r="L20" s="17">
        <v>19</v>
      </c>
      <c r="M20" s="25">
        <v>14</v>
      </c>
      <c r="N20" s="17">
        <v>68</v>
      </c>
      <c r="O20" s="25">
        <v>29</v>
      </c>
      <c r="P20" s="17">
        <v>159</v>
      </c>
      <c r="Q20" s="25">
        <v>440</v>
      </c>
      <c r="R20" s="5"/>
    </row>
    <row r="21" spans="1:26" s="4" customFormat="1" ht="18" customHeight="1" x14ac:dyDescent="0.2">
      <c r="A21" s="56" t="s">
        <v>9</v>
      </c>
      <c r="B21" s="12">
        <f t="shared" si="0"/>
        <v>2167</v>
      </c>
      <c r="C21" s="13">
        <f t="shared" si="0"/>
        <v>1637</v>
      </c>
      <c r="D21" s="48">
        <v>420</v>
      </c>
      <c r="E21" s="27">
        <v>461</v>
      </c>
      <c r="F21" s="48">
        <v>3</v>
      </c>
      <c r="G21" s="49">
        <v>2</v>
      </c>
      <c r="H21" s="26">
        <v>1555</v>
      </c>
      <c r="I21" s="27">
        <v>928</v>
      </c>
      <c r="J21" s="26">
        <v>0</v>
      </c>
      <c r="K21" s="27">
        <v>1</v>
      </c>
      <c r="L21" s="26">
        <v>28</v>
      </c>
      <c r="M21" s="27">
        <v>14</v>
      </c>
      <c r="N21" s="26">
        <v>66</v>
      </c>
      <c r="O21" s="27">
        <v>44</v>
      </c>
      <c r="P21" s="26">
        <v>95</v>
      </c>
      <c r="Q21" s="27">
        <v>187</v>
      </c>
      <c r="R21" s="5"/>
    </row>
    <row r="22" spans="1:26" s="4" customFormat="1" ht="18" customHeight="1" x14ac:dyDescent="0.2">
      <c r="A22" s="56" t="s">
        <v>10</v>
      </c>
      <c r="B22" s="12">
        <f t="shared" si="0"/>
        <v>1912</v>
      </c>
      <c r="C22" s="13">
        <f t="shared" si="0"/>
        <v>1503</v>
      </c>
      <c r="D22" s="48">
        <v>404</v>
      </c>
      <c r="E22" s="27">
        <v>437</v>
      </c>
      <c r="F22" s="48">
        <v>3</v>
      </c>
      <c r="G22" s="49">
        <v>1</v>
      </c>
      <c r="H22" s="26">
        <v>1306</v>
      </c>
      <c r="I22" s="27">
        <v>891</v>
      </c>
      <c r="J22" s="26">
        <v>0</v>
      </c>
      <c r="K22" s="27">
        <v>2</v>
      </c>
      <c r="L22" s="26">
        <v>32</v>
      </c>
      <c r="M22" s="27">
        <v>17</v>
      </c>
      <c r="N22" s="26">
        <v>66</v>
      </c>
      <c r="O22" s="27">
        <v>45</v>
      </c>
      <c r="P22" s="26">
        <v>101</v>
      </c>
      <c r="Q22" s="27">
        <v>110</v>
      </c>
      <c r="R22" s="5"/>
    </row>
    <row r="23" spans="1:26" s="4" customFormat="1" ht="18" customHeight="1" thickBot="1" x14ac:dyDescent="0.25">
      <c r="A23" s="57" t="s">
        <v>11</v>
      </c>
      <c r="B23" s="12">
        <f t="shared" si="0"/>
        <v>1425</v>
      </c>
      <c r="C23" s="13">
        <f t="shared" si="0"/>
        <v>2399</v>
      </c>
      <c r="D23" s="48">
        <v>313</v>
      </c>
      <c r="E23" s="31">
        <v>458</v>
      </c>
      <c r="F23" s="50">
        <v>1</v>
      </c>
      <c r="G23" s="51">
        <v>1</v>
      </c>
      <c r="H23" s="52">
        <v>887</v>
      </c>
      <c r="I23" s="31">
        <v>1696</v>
      </c>
      <c r="J23" s="53">
        <v>0</v>
      </c>
      <c r="K23" s="54">
        <v>1</v>
      </c>
      <c r="L23" s="52">
        <v>15</v>
      </c>
      <c r="M23" s="31">
        <v>30</v>
      </c>
      <c r="N23" s="53">
        <v>59</v>
      </c>
      <c r="O23" s="54">
        <v>62</v>
      </c>
      <c r="P23" s="52">
        <v>150</v>
      </c>
      <c r="Q23" s="31">
        <v>151</v>
      </c>
      <c r="R23" s="5"/>
    </row>
    <row r="24" spans="1:26" ht="18.75" customHeight="1" thickBot="1" x14ac:dyDescent="0.25">
      <c r="A24" s="58" t="s">
        <v>15</v>
      </c>
      <c r="B24" s="35">
        <f>SUM(B12:B23)</f>
        <v>23007</v>
      </c>
      <c r="C24" s="36">
        <f t="shared" ref="C24:Q24" si="1">SUM(C12:C23)</f>
        <v>17882</v>
      </c>
      <c r="D24" s="37">
        <f t="shared" si="1"/>
        <v>4563</v>
      </c>
      <c r="E24" s="36">
        <f t="shared" si="1"/>
        <v>4062</v>
      </c>
      <c r="F24" s="55">
        <f t="shared" si="1"/>
        <v>27</v>
      </c>
      <c r="G24" s="38">
        <f t="shared" si="1"/>
        <v>13</v>
      </c>
      <c r="H24" s="35">
        <f t="shared" si="1"/>
        <v>15017</v>
      </c>
      <c r="I24" s="36">
        <f t="shared" si="1"/>
        <v>11347</v>
      </c>
      <c r="J24" s="37">
        <f t="shared" si="1"/>
        <v>10</v>
      </c>
      <c r="K24" s="38">
        <f t="shared" si="1"/>
        <v>13</v>
      </c>
      <c r="L24" s="35">
        <f t="shared" si="1"/>
        <v>331</v>
      </c>
      <c r="M24" s="36">
        <f t="shared" si="1"/>
        <v>183</v>
      </c>
      <c r="N24" s="37">
        <f t="shared" si="1"/>
        <v>820</v>
      </c>
      <c r="O24" s="38">
        <f t="shared" si="1"/>
        <v>587</v>
      </c>
      <c r="P24" s="35">
        <f t="shared" si="1"/>
        <v>2239</v>
      </c>
      <c r="Q24" s="36">
        <f t="shared" si="1"/>
        <v>1677</v>
      </c>
      <c r="R24" s="6"/>
    </row>
    <row r="25" spans="1:26" x14ac:dyDescent="0.2">
      <c r="A25" s="11" t="s">
        <v>16</v>
      </c>
      <c r="R25" s="6"/>
    </row>
    <row r="26" spans="1:26" x14ac:dyDescent="0.2">
      <c r="R26" s="6"/>
    </row>
    <row r="27" spans="1:26" x14ac:dyDescent="0.2">
      <c r="R27" s="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 differentFirst="1">
    <oddHeader>&amp;L&amp;G</oddHeader>
    <firstHeader>&amp;L&amp;G</first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17</vt:i4>
      </vt:variant>
    </vt:vector>
  </HeadingPairs>
  <TitlesOfParts>
    <vt:vector size="17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2021-02-19T13:31:49Z</dcterms:created>
  <dcterms:modified xsi:type="dcterms:W3CDTF">2026-03-12T12:51:45Z</dcterms:modified>
</cp:coreProperties>
</file>